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25"/>
  <workbookPr defaultThemeVersion="124226"/>
  <mc:AlternateContent xmlns:mc="http://schemas.openxmlformats.org/markup-compatibility/2006">
    <mc:Choice Requires="x15">
      <x15ac:absPath xmlns:x15ac="http://schemas.microsoft.com/office/spreadsheetml/2010/11/ac" url="Z:\Sylvia\VÝSLEDKY - ARCHÍV\Výsledky 2018\Trial 2018\MM SR Nihošovice\"/>
    </mc:Choice>
  </mc:AlternateContent>
  <xr:revisionPtr revIDLastSave="0" documentId="8_{076DBEED-0191-410B-9267-614E8F5214DD}" xr6:coauthVersionLast="34" xr6:coauthVersionMax="34" xr10:uidLastSave="{00000000-0000-0000-0000-000000000000}"/>
  <bookViews>
    <workbookView xWindow="0" yWindow="0" windowWidth="20490" windowHeight="7695" xr2:uid="{00000000-000D-0000-FFFF-FFFF00000000}"/>
  </bookViews>
  <sheets>
    <sheet name="MMČR" sheetId="6" r:id="rId1"/>
    <sheet name="HOBBY" sheetId="5" r:id="rId2"/>
    <sheet name="Žáci" sheetId="4" r:id="rId3"/>
    <sheet name="Klasik" sheetId="1" r:id="rId4"/>
  </sheets>
  <definedNames>
    <definedName name="_xlnm.Print_Area" localSheetId="1">HOBBY!$A$1:$AC$106</definedName>
    <definedName name="_xlnm.Print_Area" localSheetId="0">MMČR!$A$1:$AC$197</definedName>
    <definedName name="_xlnm.Print_Area" localSheetId="2">Žáci!$A$1:$AC$68</definedName>
  </definedName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T128" i="6" l="1"/>
  <c r="AC127" i="6"/>
  <c r="T127" i="6"/>
  <c r="AC126" i="6"/>
  <c r="AB126" i="6"/>
  <c r="AA126" i="6"/>
  <c r="Z126" i="6"/>
  <c r="Y126" i="6"/>
  <c r="X126" i="6"/>
  <c r="W126" i="6"/>
  <c r="T126" i="6"/>
  <c r="V126" i="6" s="1"/>
  <c r="T125" i="6"/>
  <c r="AC124" i="6"/>
  <c r="T124" i="6"/>
  <c r="AC123" i="6"/>
  <c r="AB123" i="6"/>
  <c r="AA123" i="6"/>
  <c r="Z123" i="6"/>
  <c r="Y123" i="6"/>
  <c r="X123" i="6"/>
  <c r="W123" i="6"/>
  <c r="V123" i="6"/>
  <c r="T123" i="6"/>
  <c r="T122" i="6"/>
  <c r="AC121" i="6"/>
  <c r="T121" i="6"/>
  <c r="AC120" i="6"/>
  <c r="AB120" i="6"/>
  <c r="AA120" i="6"/>
  <c r="Z120" i="6"/>
  <c r="Y120" i="6"/>
  <c r="X120" i="6"/>
  <c r="W120" i="6"/>
  <c r="T120" i="6"/>
  <c r="AC122" i="6" s="1"/>
  <c r="T119" i="6"/>
  <c r="AC118" i="6"/>
  <c r="T118" i="6"/>
  <c r="AC117" i="6"/>
  <c r="AB117" i="6"/>
  <c r="AA117" i="6"/>
  <c r="Z117" i="6"/>
  <c r="Y117" i="6"/>
  <c r="X117" i="6"/>
  <c r="W117" i="6"/>
  <c r="T117" i="6"/>
  <c r="AC119" i="6" s="1"/>
  <c r="T116" i="6"/>
  <c r="AC115" i="6"/>
  <c r="T115" i="6"/>
  <c r="AC114" i="6"/>
  <c r="AB114" i="6"/>
  <c r="AA114" i="6"/>
  <c r="Z114" i="6"/>
  <c r="Y114" i="6"/>
  <c r="X114" i="6"/>
  <c r="W114" i="6"/>
  <c r="T114" i="6"/>
  <c r="T113" i="6"/>
  <c r="AC112" i="6"/>
  <c r="T112" i="6"/>
  <c r="AC111" i="6"/>
  <c r="AB111" i="6"/>
  <c r="AA111" i="6"/>
  <c r="Z111" i="6"/>
  <c r="Y111" i="6"/>
  <c r="X111" i="6"/>
  <c r="W111" i="6"/>
  <c r="V111" i="6"/>
  <c r="T111" i="6"/>
  <c r="AC113" i="6" l="1"/>
  <c r="V114" i="6"/>
  <c r="V117" i="6"/>
  <c r="AC125" i="6"/>
  <c r="AC116" i="6"/>
  <c r="AC128" i="6"/>
  <c r="V120" i="6"/>
  <c r="T197" i="6" l="1"/>
  <c r="AC196" i="6"/>
  <c r="T196" i="6"/>
  <c r="AC195" i="6"/>
  <c r="AB195" i="6"/>
  <c r="AA195" i="6"/>
  <c r="Z195" i="6"/>
  <c r="Y195" i="6"/>
  <c r="X195" i="6"/>
  <c r="W195" i="6"/>
  <c r="T195" i="6"/>
  <c r="T194" i="6"/>
  <c r="AC193" i="6"/>
  <c r="T193" i="6"/>
  <c r="AC192" i="6"/>
  <c r="AB192" i="6"/>
  <c r="AA192" i="6"/>
  <c r="Z192" i="6"/>
  <c r="Y192" i="6"/>
  <c r="X192" i="6"/>
  <c r="W192" i="6"/>
  <c r="T192" i="6"/>
  <c r="T191" i="6"/>
  <c r="AC190" i="6"/>
  <c r="T190" i="6"/>
  <c r="AC189" i="6"/>
  <c r="AB189" i="6"/>
  <c r="AA189" i="6"/>
  <c r="Z189" i="6"/>
  <c r="Y189" i="6"/>
  <c r="X189" i="6"/>
  <c r="W189" i="6"/>
  <c r="T189" i="6"/>
  <c r="AC191" i="6" s="1"/>
  <c r="T188" i="6"/>
  <c r="AC187" i="6"/>
  <c r="T187" i="6"/>
  <c r="AC186" i="6"/>
  <c r="AB186" i="6"/>
  <c r="AA186" i="6"/>
  <c r="Z186" i="6"/>
  <c r="Y186" i="6"/>
  <c r="X186" i="6"/>
  <c r="W186" i="6"/>
  <c r="T186" i="6"/>
  <c r="V186" i="6" s="1"/>
  <c r="T185" i="6"/>
  <c r="AC184" i="6"/>
  <c r="T184" i="6"/>
  <c r="AC183" i="6"/>
  <c r="AB183" i="6"/>
  <c r="AA183" i="6"/>
  <c r="Z183" i="6"/>
  <c r="Y183" i="6"/>
  <c r="X183" i="6"/>
  <c r="W183" i="6"/>
  <c r="T183" i="6"/>
  <c r="AC185" i="6" s="1"/>
  <c r="T182" i="6"/>
  <c r="V180" i="6" s="1"/>
  <c r="AC181" i="6"/>
  <c r="T181" i="6"/>
  <c r="AC180" i="6"/>
  <c r="AB180" i="6"/>
  <c r="AA180" i="6"/>
  <c r="Z180" i="6"/>
  <c r="Y180" i="6"/>
  <c r="X180" i="6"/>
  <c r="W180" i="6"/>
  <c r="T180" i="6"/>
  <c r="T179" i="6"/>
  <c r="AC178" i="6"/>
  <c r="T178" i="6"/>
  <c r="AC177" i="6"/>
  <c r="AB177" i="6"/>
  <c r="AA177" i="6"/>
  <c r="Z177" i="6"/>
  <c r="Y177" i="6"/>
  <c r="X177" i="6"/>
  <c r="W177" i="6"/>
  <c r="T177" i="6"/>
  <c r="T176" i="6"/>
  <c r="AC175" i="6"/>
  <c r="T175" i="6"/>
  <c r="AC174" i="6"/>
  <c r="AB174" i="6"/>
  <c r="AA174" i="6"/>
  <c r="Z174" i="6"/>
  <c r="Y174" i="6"/>
  <c r="X174" i="6"/>
  <c r="W174" i="6"/>
  <c r="T174" i="6"/>
  <c r="T173" i="6"/>
  <c r="AC172" i="6"/>
  <c r="T172" i="6"/>
  <c r="AC171" i="6"/>
  <c r="AB171" i="6"/>
  <c r="AA171" i="6"/>
  <c r="Z171" i="6"/>
  <c r="Y171" i="6"/>
  <c r="X171" i="6"/>
  <c r="W171" i="6"/>
  <c r="T171" i="6"/>
  <c r="AC173" i="6" s="1"/>
  <c r="T170" i="6"/>
  <c r="AC169" i="6"/>
  <c r="T169" i="6"/>
  <c r="AC168" i="6"/>
  <c r="AB168" i="6"/>
  <c r="AA168" i="6"/>
  <c r="Z168" i="6"/>
  <c r="Y168" i="6"/>
  <c r="X168" i="6"/>
  <c r="W168" i="6"/>
  <c r="T168" i="6"/>
  <c r="T167" i="6"/>
  <c r="AC166" i="6"/>
  <c r="T166" i="6"/>
  <c r="AC165" i="6"/>
  <c r="AB165" i="6"/>
  <c r="AA165" i="6"/>
  <c r="Z165" i="6"/>
  <c r="Y165" i="6"/>
  <c r="X165" i="6"/>
  <c r="W165" i="6"/>
  <c r="T165" i="6"/>
  <c r="AC167" i="6" s="1"/>
  <c r="T164" i="6"/>
  <c r="AC163" i="6"/>
  <c r="T163" i="6"/>
  <c r="AC162" i="6"/>
  <c r="AB162" i="6"/>
  <c r="AA162" i="6"/>
  <c r="Z162" i="6"/>
  <c r="Y162" i="6"/>
  <c r="X162" i="6"/>
  <c r="W162" i="6"/>
  <c r="T162" i="6"/>
  <c r="T161" i="6"/>
  <c r="AC160" i="6"/>
  <c r="T160" i="6"/>
  <c r="AC159" i="6"/>
  <c r="AB159" i="6"/>
  <c r="AA159" i="6"/>
  <c r="Z159" i="6"/>
  <c r="Y159" i="6"/>
  <c r="X159" i="6"/>
  <c r="W159" i="6"/>
  <c r="T159" i="6"/>
  <c r="AC161" i="6" s="1"/>
  <c r="T158" i="6"/>
  <c r="AC157" i="6"/>
  <c r="T157" i="6"/>
  <c r="AC156" i="6"/>
  <c r="AB156" i="6"/>
  <c r="AA156" i="6"/>
  <c r="Z156" i="6"/>
  <c r="Y156" i="6"/>
  <c r="X156" i="6"/>
  <c r="W156" i="6"/>
  <c r="T156" i="6"/>
  <c r="T155" i="6"/>
  <c r="AC154" i="6"/>
  <c r="T154" i="6"/>
  <c r="AC153" i="6"/>
  <c r="AB153" i="6"/>
  <c r="AA153" i="6"/>
  <c r="Z153" i="6"/>
  <c r="Y153" i="6"/>
  <c r="X153" i="6"/>
  <c r="W153" i="6"/>
  <c r="T153" i="6"/>
  <c r="T152" i="6"/>
  <c r="AC151" i="6"/>
  <c r="T151" i="6"/>
  <c r="AC150" i="6"/>
  <c r="AB150" i="6"/>
  <c r="AA150" i="6"/>
  <c r="Z150" i="6"/>
  <c r="Y150" i="6"/>
  <c r="X150" i="6"/>
  <c r="W150" i="6"/>
  <c r="T150" i="6"/>
  <c r="AC152" i="6" s="1"/>
  <c r="T149" i="6"/>
  <c r="AC148" i="6"/>
  <c r="T148" i="6"/>
  <c r="AC147" i="6"/>
  <c r="AB147" i="6"/>
  <c r="AA147" i="6"/>
  <c r="Z147" i="6"/>
  <c r="Y147" i="6"/>
  <c r="X147" i="6"/>
  <c r="W147" i="6"/>
  <c r="T147" i="6"/>
  <c r="AC149" i="6" s="1"/>
  <c r="T68" i="4"/>
  <c r="AC67" i="4"/>
  <c r="T67" i="4"/>
  <c r="AC66" i="4"/>
  <c r="AB66" i="4"/>
  <c r="AA66" i="4"/>
  <c r="Z66" i="4"/>
  <c r="Y66" i="4"/>
  <c r="X66" i="4"/>
  <c r="W66" i="4"/>
  <c r="T66" i="4"/>
  <c r="T65" i="4"/>
  <c r="V63" i="4" s="1"/>
  <c r="AC64" i="4"/>
  <c r="T64" i="4"/>
  <c r="AC63" i="4"/>
  <c r="AB63" i="4"/>
  <c r="AA63" i="4"/>
  <c r="Z63" i="4"/>
  <c r="Y63" i="4"/>
  <c r="X63" i="4"/>
  <c r="W63" i="4"/>
  <c r="T63" i="4"/>
  <c r="T62" i="4"/>
  <c r="V60" i="4" s="1"/>
  <c r="AC61" i="4"/>
  <c r="T61" i="4"/>
  <c r="AC60" i="4"/>
  <c r="AB60" i="4"/>
  <c r="AA60" i="4"/>
  <c r="Z60" i="4"/>
  <c r="Y60" i="4"/>
  <c r="X60" i="4"/>
  <c r="W60" i="4"/>
  <c r="T60" i="4"/>
  <c r="T59" i="4"/>
  <c r="AC58" i="4"/>
  <c r="T58" i="4"/>
  <c r="AC57" i="4"/>
  <c r="AB57" i="4"/>
  <c r="AA57" i="4"/>
  <c r="Z57" i="4"/>
  <c r="Y57" i="4"/>
  <c r="X57" i="4"/>
  <c r="W57" i="4"/>
  <c r="T57" i="4"/>
  <c r="T56" i="4"/>
  <c r="AC55" i="4"/>
  <c r="T55" i="4"/>
  <c r="AC54" i="4"/>
  <c r="AB54" i="4"/>
  <c r="AA54" i="4"/>
  <c r="Z54" i="4"/>
  <c r="Y54" i="4"/>
  <c r="X54" i="4"/>
  <c r="W54" i="4"/>
  <c r="T54" i="4"/>
  <c r="V54" i="4" s="1"/>
  <c r="T53" i="4"/>
  <c r="AC52" i="4"/>
  <c r="T52" i="4"/>
  <c r="AC51" i="4"/>
  <c r="AB51" i="4"/>
  <c r="AA51" i="4"/>
  <c r="Z51" i="4"/>
  <c r="Y51" i="4"/>
  <c r="X51" i="4"/>
  <c r="W51" i="4"/>
  <c r="T51" i="4"/>
  <c r="AC53" i="4" s="1"/>
  <c r="T50" i="4"/>
  <c r="AC49" i="4"/>
  <c r="T49" i="4"/>
  <c r="AC48" i="4"/>
  <c r="AB48" i="4"/>
  <c r="AA48" i="4"/>
  <c r="Z48" i="4"/>
  <c r="Y48" i="4"/>
  <c r="X48" i="4"/>
  <c r="W48" i="4"/>
  <c r="T48" i="4"/>
  <c r="AC50" i="4" s="1"/>
  <c r="T47" i="4"/>
  <c r="AC46" i="4"/>
  <c r="T46" i="4"/>
  <c r="AC45" i="4"/>
  <c r="AB45" i="4"/>
  <c r="AA45" i="4"/>
  <c r="Z45" i="4"/>
  <c r="Y45" i="4"/>
  <c r="X45" i="4"/>
  <c r="W45" i="4"/>
  <c r="T45" i="4"/>
  <c r="AC47" i="4" s="1"/>
  <c r="T44" i="4"/>
  <c r="AC43" i="4"/>
  <c r="T43" i="4"/>
  <c r="AC42" i="4"/>
  <c r="AB42" i="4"/>
  <c r="AA42" i="4"/>
  <c r="Z42" i="4"/>
  <c r="Y42" i="4"/>
  <c r="X42" i="4"/>
  <c r="W42" i="4"/>
  <c r="T42" i="4"/>
  <c r="T146" i="6"/>
  <c r="V144" i="6" s="1"/>
  <c r="AC145" i="6"/>
  <c r="T145" i="6"/>
  <c r="AC144" i="6"/>
  <c r="AB144" i="6"/>
  <c r="AA144" i="6"/>
  <c r="Z144" i="6"/>
  <c r="Y144" i="6"/>
  <c r="X144" i="6"/>
  <c r="W144" i="6"/>
  <c r="T144" i="6"/>
  <c r="T143" i="6"/>
  <c r="AC142" i="6"/>
  <c r="T142" i="6"/>
  <c r="AC141" i="6"/>
  <c r="AB141" i="6"/>
  <c r="AA141" i="6"/>
  <c r="Z141" i="6"/>
  <c r="Y141" i="6"/>
  <c r="X141" i="6"/>
  <c r="W141" i="6"/>
  <c r="T141" i="6"/>
  <c r="T140" i="6"/>
  <c r="AC139" i="6"/>
  <c r="T139" i="6"/>
  <c r="AC138" i="6"/>
  <c r="AB138" i="6"/>
  <c r="AA138" i="6"/>
  <c r="Z138" i="6"/>
  <c r="Y138" i="6"/>
  <c r="X138" i="6"/>
  <c r="W138" i="6"/>
  <c r="T138" i="6"/>
  <c r="V138" i="6" s="1"/>
  <c r="T137" i="6"/>
  <c r="AC136" i="6"/>
  <c r="T136" i="6"/>
  <c r="AC135" i="6"/>
  <c r="AB135" i="6"/>
  <c r="AA135" i="6"/>
  <c r="Z135" i="6"/>
  <c r="Y135" i="6"/>
  <c r="X135" i="6"/>
  <c r="W135" i="6"/>
  <c r="T135" i="6"/>
  <c r="V135" i="6" s="1"/>
  <c r="T134" i="6"/>
  <c r="AC133" i="6"/>
  <c r="T133" i="6"/>
  <c r="AC132" i="6"/>
  <c r="AB132" i="6"/>
  <c r="AA132" i="6"/>
  <c r="Z132" i="6"/>
  <c r="Y132" i="6"/>
  <c r="X132" i="6"/>
  <c r="W132" i="6"/>
  <c r="T132" i="6"/>
  <c r="T131" i="6"/>
  <c r="AC130" i="6"/>
  <c r="T130" i="6"/>
  <c r="AC129" i="6"/>
  <c r="AB129" i="6"/>
  <c r="AA129" i="6"/>
  <c r="Z129" i="6"/>
  <c r="Y129" i="6"/>
  <c r="X129" i="6"/>
  <c r="W129" i="6"/>
  <c r="T129" i="6"/>
  <c r="T25" i="1"/>
  <c r="AC24" i="1"/>
  <c r="T24" i="1"/>
  <c r="AC23" i="1"/>
  <c r="AB23" i="1"/>
  <c r="AA23" i="1"/>
  <c r="Z23" i="1"/>
  <c r="Y23" i="1"/>
  <c r="X23" i="1"/>
  <c r="W23" i="1"/>
  <c r="T23" i="1"/>
  <c r="V23" i="1" s="1"/>
  <c r="T22" i="1"/>
  <c r="AC21" i="1"/>
  <c r="T21" i="1"/>
  <c r="AC20" i="1"/>
  <c r="AB20" i="1"/>
  <c r="AA20" i="1"/>
  <c r="Z20" i="1"/>
  <c r="Y20" i="1"/>
  <c r="X20" i="1"/>
  <c r="W20" i="1"/>
  <c r="T20" i="1"/>
  <c r="AC22" i="1" s="1"/>
  <c r="T19" i="1"/>
  <c r="AC18" i="1"/>
  <c r="T18" i="1"/>
  <c r="AC17" i="1"/>
  <c r="AB17" i="1"/>
  <c r="AA17" i="1"/>
  <c r="Z17" i="1"/>
  <c r="Y17" i="1"/>
  <c r="X17" i="1"/>
  <c r="W17" i="1"/>
  <c r="T17" i="1"/>
  <c r="AC19" i="1" s="1"/>
  <c r="T16" i="1"/>
  <c r="AC15" i="1"/>
  <c r="T15" i="1"/>
  <c r="AC14" i="1"/>
  <c r="AB14" i="1"/>
  <c r="AA14" i="1"/>
  <c r="Z14" i="1"/>
  <c r="Y14" i="1"/>
  <c r="X14" i="1"/>
  <c r="W14" i="1"/>
  <c r="T14" i="1"/>
  <c r="T13" i="1"/>
  <c r="AC12" i="1"/>
  <c r="T12" i="1"/>
  <c r="AC11" i="1"/>
  <c r="AB11" i="1"/>
  <c r="AA11" i="1"/>
  <c r="Z11" i="1"/>
  <c r="Y11" i="1"/>
  <c r="X11" i="1"/>
  <c r="W11" i="1"/>
  <c r="T11" i="1"/>
  <c r="T10" i="1"/>
  <c r="AC9" i="1"/>
  <c r="T9" i="1"/>
  <c r="AC8" i="1"/>
  <c r="AB8" i="1"/>
  <c r="AA8" i="1"/>
  <c r="Z8" i="1"/>
  <c r="Y8" i="1"/>
  <c r="X8" i="1"/>
  <c r="W8" i="1"/>
  <c r="V8" i="1"/>
  <c r="T8" i="1"/>
  <c r="T104" i="5"/>
  <c r="AC103" i="5"/>
  <c r="T103" i="5"/>
  <c r="AC102" i="5"/>
  <c r="AB102" i="5"/>
  <c r="AA102" i="5"/>
  <c r="Z102" i="5"/>
  <c r="Y102" i="5"/>
  <c r="X102" i="5"/>
  <c r="W102" i="5"/>
  <c r="T102" i="5"/>
  <c r="V102" i="5" s="1"/>
  <c r="T101" i="5"/>
  <c r="AC100" i="5"/>
  <c r="T100" i="5"/>
  <c r="AC99" i="5"/>
  <c r="AB99" i="5"/>
  <c r="AA99" i="5"/>
  <c r="Z99" i="5"/>
  <c r="Y99" i="5"/>
  <c r="X99" i="5"/>
  <c r="W99" i="5"/>
  <c r="T99" i="5"/>
  <c r="AC101" i="5" s="1"/>
  <c r="T98" i="5"/>
  <c r="AC97" i="5"/>
  <c r="T97" i="5"/>
  <c r="AC96" i="5"/>
  <c r="AB96" i="5"/>
  <c r="AA96" i="5"/>
  <c r="Z96" i="5"/>
  <c r="Y96" i="5"/>
  <c r="X96" i="5"/>
  <c r="W96" i="5"/>
  <c r="T96" i="5"/>
  <c r="AC98" i="5" s="1"/>
  <c r="T95" i="5"/>
  <c r="AC94" i="5"/>
  <c r="T94" i="5"/>
  <c r="AC93" i="5"/>
  <c r="AB93" i="5"/>
  <c r="AA93" i="5"/>
  <c r="Z93" i="5"/>
  <c r="Y93" i="5"/>
  <c r="X93" i="5"/>
  <c r="W93" i="5"/>
  <c r="T93" i="5"/>
  <c r="AC95" i="5" s="1"/>
  <c r="T92" i="5"/>
  <c r="AC91" i="5"/>
  <c r="T91" i="5"/>
  <c r="AC90" i="5"/>
  <c r="AB90" i="5"/>
  <c r="AA90" i="5"/>
  <c r="Z90" i="5"/>
  <c r="Y90" i="5"/>
  <c r="X90" i="5"/>
  <c r="W90" i="5"/>
  <c r="T90" i="5"/>
  <c r="T89" i="5"/>
  <c r="AC88" i="5"/>
  <c r="T88" i="5"/>
  <c r="AC87" i="5"/>
  <c r="AB87" i="5"/>
  <c r="AA87" i="5"/>
  <c r="Z87" i="5"/>
  <c r="Y87" i="5"/>
  <c r="X87" i="5"/>
  <c r="W87" i="5"/>
  <c r="T87" i="5"/>
  <c r="AC89" i="5" s="1"/>
  <c r="T86" i="5"/>
  <c r="AC85" i="5"/>
  <c r="T85" i="5"/>
  <c r="AC84" i="5"/>
  <c r="AB84" i="5"/>
  <c r="AA84" i="5"/>
  <c r="Z84" i="5"/>
  <c r="Y84" i="5"/>
  <c r="X84" i="5"/>
  <c r="W84" i="5"/>
  <c r="T84" i="5"/>
  <c r="AC86" i="5" s="1"/>
  <c r="T83" i="5"/>
  <c r="AC82" i="5"/>
  <c r="T82" i="5"/>
  <c r="AC81" i="5"/>
  <c r="AB81" i="5"/>
  <c r="AA81" i="5"/>
  <c r="Z81" i="5"/>
  <c r="Y81" i="5"/>
  <c r="X81" i="5"/>
  <c r="W81" i="5"/>
  <c r="T81" i="5"/>
  <c r="T80" i="5"/>
  <c r="AC79" i="5"/>
  <c r="T79" i="5"/>
  <c r="AC78" i="5"/>
  <c r="AB78" i="5"/>
  <c r="AA78" i="5"/>
  <c r="Z78" i="5"/>
  <c r="Y78" i="5"/>
  <c r="X78" i="5"/>
  <c r="W78" i="5"/>
  <c r="T78" i="5"/>
  <c r="V78" i="5" s="1"/>
  <c r="T77" i="5"/>
  <c r="AC76" i="5"/>
  <c r="T76" i="5"/>
  <c r="AC75" i="5"/>
  <c r="AB75" i="5"/>
  <c r="AA75" i="5"/>
  <c r="Z75" i="5"/>
  <c r="Y75" i="5"/>
  <c r="X75" i="5"/>
  <c r="W75" i="5"/>
  <c r="T75" i="5"/>
  <c r="AC77" i="5" s="1"/>
  <c r="T74" i="5"/>
  <c r="AC73" i="5"/>
  <c r="T73" i="5"/>
  <c r="AC72" i="5"/>
  <c r="AB72" i="5"/>
  <c r="AA72" i="5"/>
  <c r="Z72" i="5"/>
  <c r="Y72" i="5"/>
  <c r="X72" i="5"/>
  <c r="W72" i="5"/>
  <c r="T72" i="5"/>
  <c r="AC74" i="5" s="1"/>
  <c r="T71" i="5"/>
  <c r="AC70" i="5"/>
  <c r="T70" i="5"/>
  <c r="AC69" i="5"/>
  <c r="AB69" i="5"/>
  <c r="AA69" i="5"/>
  <c r="Z69" i="5"/>
  <c r="Y69" i="5"/>
  <c r="X69" i="5"/>
  <c r="W69" i="5"/>
  <c r="T69" i="5"/>
  <c r="AC71" i="5" s="1"/>
  <c r="T34" i="4"/>
  <c r="AC33" i="4"/>
  <c r="T33" i="4"/>
  <c r="AC32" i="4"/>
  <c r="AB32" i="4"/>
  <c r="AA32" i="4"/>
  <c r="Z32" i="4"/>
  <c r="Y32" i="4"/>
  <c r="X32" i="4"/>
  <c r="W32" i="4"/>
  <c r="T32" i="4"/>
  <c r="T31" i="4"/>
  <c r="AC30" i="4"/>
  <c r="T30" i="4"/>
  <c r="AC29" i="4"/>
  <c r="AB29" i="4"/>
  <c r="AA29" i="4"/>
  <c r="Z29" i="4"/>
  <c r="Y29" i="4"/>
  <c r="X29" i="4"/>
  <c r="W29" i="4"/>
  <c r="T29" i="4"/>
  <c r="AC31" i="4" s="1"/>
  <c r="T28" i="4"/>
  <c r="AC27" i="4"/>
  <c r="T27" i="4"/>
  <c r="AC26" i="4"/>
  <c r="AB26" i="4"/>
  <c r="AA26" i="4"/>
  <c r="Z26" i="4"/>
  <c r="Y26" i="4"/>
  <c r="X26" i="4"/>
  <c r="W26" i="4"/>
  <c r="T26" i="4"/>
  <c r="T25" i="4"/>
  <c r="AC24" i="4"/>
  <c r="T24" i="4"/>
  <c r="AC23" i="4"/>
  <c r="AB23" i="4"/>
  <c r="AA23" i="4"/>
  <c r="Z23" i="4"/>
  <c r="Y23" i="4"/>
  <c r="X23" i="4"/>
  <c r="W23" i="4"/>
  <c r="T23" i="4"/>
  <c r="AC25" i="4" s="1"/>
  <c r="T22" i="4"/>
  <c r="AC21" i="4"/>
  <c r="T21" i="4"/>
  <c r="AC20" i="4"/>
  <c r="AB20" i="4"/>
  <c r="AA20" i="4"/>
  <c r="Z20" i="4"/>
  <c r="Y20" i="4"/>
  <c r="X20" i="4"/>
  <c r="W20" i="4"/>
  <c r="T20" i="4"/>
  <c r="V20" i="4" s="1"/>
  <c r="T19" i="4"/>
  <c r="V17" i="4" s="1"/>
  <c r="AC18" i="4"/>
  <c r="T18" i="4"/>
  <c r="AC17" i="4"/>
  <c r="AB17" i="4"/>
  <c r="AA17" i="4"/>
  <c r="Z17" i="4"/>
  <c r="Y17" i="4"/>
  <c r="X17" i="4"/>
  <c r="W17" i="4"/>
  <c r="T17" i="4"/>
  <c r="T16" i="4"/>
  <c r="AC15" i="4"/>
  <c r="T15" i="4"/>
  <c r="AC14" i="4"/>
  <c r="AB14" i="4"/>
  <c r="AA14" i="4"/>
  <c r="Z14" i="4"/>
  <c r="Y14" i="4"/>
  <c r="X14" i="4"/>
  <c r="W14" i="4"/>
  <c r="T14" i="4"/>
  <c r="T13" i="4"/>
  <c r="AC12" i="4"/>
  <c r="T12" i="4"/>
  <c r="AC11" i="4"/>
  <c r="AB11" i="4"/>
  <c r="AA11" i="4"/>
  <c r="Z11" i="4"/>
  <c r="Y11" i="4"/>
  <c r="X11" i="4"/>
  <c r="W11" i="4"/>
  <c r="T11" i="4"/>
  <c r="T10" i="4"/>
  <c r="AC9" i="4"/>
  <c r="T9" i="4"/>
  <c r="AC8" i="4"/>
  <c r="AB8" i="4"/>
  <c r="AA8" i="4"/>
  <c r="Z8" i="4"/>
  <c r="Y8" i="4"/>
  <c r="X8" i="4"/>
  <c r="W8" i="4"/>
  <c r="T8" i="4"/>
  <c r="V8" i="4" s="1"/>
  <c r="T61" i="5"/>
  <c r="AC60" i="5"/>
  <c r="T60" i="5"/>
  <c r="AC59" i="5"/>
  <c r="AB59" i="5"/>
  <c r="AA59" i="5"/>
  <c r="Z59" i="5"/>
  <c r="Y59" i="5"/>
  <c r="X59" i="5"/>
  <c r="W59" i="5"/>
  <c r="T59" i="5"/>
  <c r="AC61" i="5" s="1"/>
  <c r="T58" i="5"/>
  <c r="AC57" i="5"/>
  <c r="T57" i="5"/>
  <c r="AC56" i="5"/>
  <c r="AB56" i="5"/>
  <c r="AA56" i="5"/>
  <c r="Z56" i="5"/>
  <c r="Y56" i="5"/>
  <c r="X56" i="5"/>
  <c r="W56" i="5"/>
  <c r="T56" i="5"/>
  <c r="AC58" i="5" s="1"/>
  <c r="T55" i="5"/>
  <c r="AC54" i="5"/>
  <c r="T54" i="5"/>
  <c r="AC53" i="5"/>
  <c r="AB53" i="5"/>
  <c r="AA53" i="5"/>
  <c r="Z53" i="5"/>
  <c r="Y53" i="5"/>
  <c r="X53" i="5"/>
  <c r="W53" i="5"/>
  <c r="T53" i="5"/>
  <c r="T52" i="5"/>
  <c r="AC51" i="5"/>
  <c r="T51" i="5"/>
  <c r="AC50" i="5"/>
  <c r="AB50" i="5"/>
  <c r="AA50" i="5"/>
  <c r="Z50" i="5"/>
  <c r="Y50" i="5"/>
  <c r="X50" i="5"/>
  <c r="W50" i="5"/>
  <c r="T50" i="5"/>
  <c r="AC52" i="5" s="1"/>
  <c r="T49" i="5"/>
  <c r="AC48" i="5"/>
  <c r="T48" i="5"/>
  <c r="AC47" i="5"/>
  <c r="AB47" i="5"/>
  <c r="AA47" i="5"/>
  <c r="Z47" i="5"/>
  <c r="Y47" i="5"/>
  <c r="X47" i="5"/>
  <c r="W47" i="5"/>
  <c r="T47" i="5"/>
  <c r="AC49" i="5" s="1"/>
  <c r="T46" i="5"/>
  <c r="V44" i="5" s="1"/>
  <c r="AC45" i="5"/>
  <c r="T45" i="5"/>
  <c r="AC44" i="5"/>
  <c r="AB44" i="5"/>
  <c r="AA44" i="5"/>
  <c r="Z44" i="5"/>
  <c r="Y44" i="5"/>
  <c r="X44" i="5"/>
  <c r="W44" i="5"/>
  <c r="T44" i="5"/>
  <c r="T43" i="5"/>
  <c r="AC42" i="5"/>
  <c r="T42" i="5"/>
  <c r="AC41" i="5"/>
  <c r="AB41" i="5"/>
  <c r="AA41" i="5"/>
  <c r="Z41" i="5"/>
  <c r="Y41" i="5"/>
  <c r="X41" i="5"/>
  <c r="W41" i="5"/>
  <c r="T41" i="5"/>
  <c r="V41" i="5" s="1"/>
  <c r="T40" i="5"/>
  <c r="AC39" i="5"/>
  <c r="T39" i="5"/>
  <c r="AC38" i="5"/>
  <c r="AB38" i="5"/>
  <c r="AA38" i="5"/>
  <c r="Z38" i="5"/>
  <c r="Y38" i="5"/>
  <c r="X38" i="5"/>
  <c r="W38" i="5"/>
  <c r="T38" i="5"/>
  <c r="AC40" i="5" s="1"/>
  <c r="T37" i="5"/>
  <c r="AC36" i="5"/>
  <c r="T36" i="5"/>
  <c r="AC35" i="5"/>
  <c r="AB35" i="5"/>
  <c r="AA35" i="5"/>
  <c r="Z35" i="5"/>
  <c r="Y35" i="5"/>
  <c r="X35" i="5"/>
  <c r="W35" i="5"/>
  <c r="T35" i="5"/>
  <c r="AC37" i="5" s="1"/>
  <c r="T34" i="5"/>
  <c r="AC33" i="5"/>
  <c r="T33" i="5"/>
  <c r="AC32" i="5"/>
  <c r="AB32" i="5"/>
  <c r="AA32" i="5"/>
  <c r="Z32" i="5"/>
  <c r="Y32" i="5"/>
  <c r="X32" i="5"/>
  <c r="W32" i="5"/>
  <c r="T32" i="5"/>
  <c r="AC34" i="5" s="1"/>
  <c r="T31" i="5"/>
  <c r="AC30" i="5"/>
  <c r="T30" i="5"/>
  <c r="AC29" i="5"/>
  <c r="AB29" i="5"/>
  <c r="AA29" i="5"/>
  <c r="Z29" i="5"/>
  <c r="Y29" i="5"/>
  <c r="X29" i="5"/>
  <c r="W29" i="5"/>
  <c r="T29" i="5"/>
  <c r="T28" i="5"/>
  <c r="AC27" i="5"/>
  <c r="T27" i="5"/>
  <c r="AC26" i="5"/>
  <c r="AB26" i="5"/>
  <c r="AA26" i="5"/>
  <c r="Z26" i="5"/>
  <c r="Y26" i="5"/>
  <c r="X26" i="5"/>
  <c r="W26" i="5"/>
  <c r="T26" i="5"/>
  <c r="T25" i="5"/>
  <c r="AC24" i="5"/>
  <c r="T24" i="5"/>
  <c r="V23" i="5" s="1"/>
  <c r="AC23" i="5"/>
  <c r="AB23" i="5"/>
  <c r="AA23" i="5"/>
  <c r="Z23" i="5"/>
  <c r="Y23" i="5"/>
  <c r="X23" i="5"/>
  <c r="W23" i="5"/>
  <c r="T23" i="5"/>
  <c r="T22" i="5"/>
  <c r="AC21" i="5"/>
  <c r="T21" i="5"/>
  <c r="AC20" i="5"/>
  <c r="AB20" i="5"/>
  <c r="AA20" i="5"/>
  <c r="Z20" i="5"/>
  <c r="Y20" i="5"/>
  <c r="X20" i="5"/>
  <c r="W20" i="5"/>
  <c r="T20" i="5"/>
  <c r="AC22" i="5" s="1"/>
  <c r="T19" i="5"/>
  <c r="AC18" i="5"/>
  <c r="T18" i="5"/>
  <c r="AC17" i="5"/>
  <c r="AB17" i="5"/>
  <c r="AA17" i="5"/>
  <c r="Z17" i="5"/>
  <c r="Y17" i="5"/>
  <c r="X17" i="5"/>
  <c r="W17" i="5"/>
  <c r="T17" i="5"/>
  <c r="V17" i="5" s="1"/>
  <c r="T16" i="5"/>
  <c r="V14" i="5" s="1"/>
  <c r="AC15" i="5"/>
  <c r="T15" i="5"/>
  <c r="AC14" i="5"/>
  <c r="AB14" i="5"/>
  <c r="AA14" i="5"/>
  <c r="Z14" i="5"/>
  <c r="Y14" i="5"/>
  <c r="X14" i="5"/>
  <c r="W14" i="5"/>
  <c r="T14" i="5"/>
  <c r="T13" i="5"/>
  <c r="V11" i="5" s="1"/>
  <c r="AC12" i="5"/>
  <c r="T12" i="5"/>
  <c r="AC11" i="5"/>
  <c r="AB11" i="5"/>
  <c r="AA11" i="5"/>
  <c r="Z11" i="5"/>
  <c r="Y11" i="5"/>
  <c r="X11" i="5"/>
  <c r="W11" i="5"/>
  <c r="T11" i="5"/>
  <c r="T10" i="5"/>
  <c r="V8" i="5" s="1"/>
  <c r="AC9" i="5"/>
  <c r="T9" i="5"/>
  <c r="AC8" i="5"/>
  <c r="AB8" i="5"/>
  <c r="AA8" i="5"/>
  <c r="Z8" i="5"/>
  <c r="Y8" i="5"/>
  <c r="X8" i="5"/>
  <c r="W8" i="5"/>
  <c r="T8" i="5"/>
  <c r="T103" i="6"/>
  <c r="AC102" i="6"/>
  <c r="T102" i="6"/>
  <c r="AC101" i="6"/>
  <c r="AB101" i="6"/>
  <c r="AA101" i="6"/>
  <c r="Z101" i="6"/>
  <c r="Y101" i="6"/>
  <c r="X101" i="6"/>
  <c r="W101" i="6"/>
  <c r="T101" i="6"/>
  <c r="T100" i="6"/>
  <c r="AC99" i="6"/>
  <c r="T99" i="6"/>
  <c r="AC98" i="6"/>
  <c r="AB98" i="6"/>
  <c r="AA98" i="6"/>
  <c r="Z98" i="6"/>
  <c r="Y98" i="6"/>
  <c r="X98" i="6"/>
  <c r="W98" i="6"/>
  <c r="T98" i="6"/>
  <c r="T97" i="6"/>
  <c r="AC96" i="6"/>
  <c r="T96" i="6"/>
  <c r="AC95" i="6"/>
  <c r="AB95" i="6"/>
  <c r="AA95" i="6"/>
  <c r="Z95" i="6"/>
  <c r="Y95" i="6"/>
  <c r="X95" i="6"/>
  <c r="W95" i="6"/>
  <c r="T95" i="6"/>
  <c r="AC97" i="6" s="1"/>
  <c r="T94" i="6"/>
  <c r="AC93" i="6"/>
  <c r="T93" i="6"/>
  <c r="AC92" i="6"/>
  <c r="AB92" i="6"/>
  <c r="AA92" i="6"/>
  <c r="Z92" i="6"/>
  <c r="Y92" i="6"/>
  <c r="X92" i="6"/>
  <c r="W92" i="6"/>
  <c r="T92" i="6"/>
  <c r="T91" i="6"/>
  <c r="AC90" i="6"/>
  <c r="T90" i="6"/>
  <c r="AC89" i="6"/>
  <c r="AB89" i="6"/>
  <c r="AA89" i="6"/>
  <c r="Z89" i="6"/>
  <c r="Y89" i="6"/>
  <c r="X89" i="6"/>
  <c r="W89" i="6"/>
  <c r="T89" i="6"/>
  <c r="T88" i="6"/>
  <c r="AC87" i="6"/>
  <c r="T87" i="6"/>
  <c r="AC86" i="6"/>
  <c r="AB86" i="6"/>
  <c r="AA86" i="6"/>
  <c r="Z86" i="6"/>
  <c r="Y86" i="6"/>
  <c r="X86" i="6"/>
  <c r="W86" i="6"/>
  <c r="T86" i="6"/>
  <c r="T85" i="6"/>
  <c r="AC84" i="6"/>
  <c r="T84" i="6"/>
  <c r="AC83" i="6"/>
  <c r="AB83" i="6"/>
  <c r="AA83" i="6"/>
  <c r="Z83" i="6"/>
  <c r="Y83" i="6"/>
  <c r="X83" i="6"/>
  <c r="W83" i="6"/>
  <c r="T83" i="6"/>
  <c r="T82" i="6"/>
  <c r="V80" i="6" s="1"/>
  <c r="AC81" i="6"/>
  <c r="T81" i="6"/>
  <c r="AC80" i="6"/>
  <c r="AB80" i="6"/>
  <c r="AA80" i="6"/>
  <c r="Z80" i="6"/>
  <c r="Y80" i="6"/>
  <c r="X80" i="6"/>
  <c r="W80" i="6"/>
  <c r="T80" i="6"/>
  <c r="T79" i="6"/>
  <c r="AC78" i="6"/>
  <c r="T78" i="6"/>
  <c r="AC77" i="6"/>
  <c r="AB77" i="6"/>
  <c r="AA77" i="6"/>
  <c r="Z77" i="6"/>
  <c r="Y77" i="6"/>
  <c r="X77" i="6"/>
  <c r="W77" i="6"/>
  <c r="T77" i="6"/>
  <c r="T76" i="6"/>
  <c r="AC75" i="6"/>
  <c r="T75" i="6"/>
  <c r="AC74" i="6"/>
  <c r="AB74" i="6"/>
  <c r="AA74" i="6"/>
  <c r="Z74" i="6"/>
  <c r="Y74" i="6"/>
  <c r="X74" i="6"/>
  <c r="W74" i="6"/>
  <c r="T74" i="6"/>
  <c r="T73" i="6"/>
  <c r="AC72" i="6"/>
  <c r="T72" i="6"/>
  <c r="AC71" i="6"/>
  <c r="AB71" i="6"/>
  <c r="AA71" i="6"/>
  <c r="Z71" i="6"/>
  <c r="Y71" i="6"/>
  <c r="X71" i="6"/>
  <c r="W71" i="6"/>
  <c r="T71" i="6"/>
  <c r="T70" i="6"/>
  <c r="AC69" i="6"/>
  <c r="T69" i="6"/>
  <c r="AC68" i="6"/>
  <c r="AB68" i="6"/>
  <c r="AA68" i="6"/>
  <c r="Z68" i="6"/>
  <c r="Y68" i="6"/>
  <c r="X68" i="6"/>
  <c r="W68" i="6"/>
  <c r="T68" i="6"/>
  <c r="AC70" i="6" s="1"/>
  <c r="T67" i="6"/>
  <c r="AC66" i="6"/>
  <c r="T66" i="6"/>
  <c r="AC65" i="6"/>
  <c r="AB65" i="6"/>
  <c r="AA65" i="6"/>
  <c r="Z65" i="6"/>
  <c r="Y65" i="6"/>
  <c r="X65" i="6"/>
  <c r="W65" i="6"/>
  <c r="T65" i="6"/>
  <c r="T64" i="6"/>
  <c r="AC63" i="6"/>
  <c r="T63" i="6"/>
  <c r="AC62" i="6"/>
  <c r="AB62" i="6"/>
  <c r="AA62" i="6"/>
  <c r="Z62" i="6"/>
  <c r="Y62" i="6"/>
  <c r="X62" i="6"/>
  <c r="W62" i="6"/>
  <c r="T62" i="6"/>
  <c r="T61" i="6"/>
  <c r="AC60" i="6"/>
  <c r="T60" i="6"/>
  <c r="AC59" i="6"/>
  <c r="AB59" i="6"/>
  <c r="AA59" i="6"/>
  <c r="Z59" i="6"/>
  <c r="Y59" i="6"/>
  <c r="X59" i="6"/>
  <c r="W59" i="6"/>
  <c r="T59" i="6"/>
  <c r="AC61" i="6" s="1"/>
  <c r="T58" i="6"/>
  <c r="AC57" i="6"/>
  <c r="T57" i="6"/>
  <c r="AC56" i="6"/>
  <c r="AB56" i="6"/>
  <c r="AA56" i="6"/>
  <c r="Z56" i="6"/>
  <c r="Y56" i="6"/>
  <c r="X56" i="6"/>
  <c r="W56" i="6"/>
  <c r="T56" i="6"/>
  <c r="T55" i="6"/>
  <c r="AC54" i="6"/>
  <c r="T54" i="6"/>
  <c r="AC53" i="6"/>
  <c r="AB53" i="6"/>
  <c r="AA53" i="6"/>
  <c r="Z53" i="6"/>
  <c r="Y53" i="6"/>
  <c r="X53" i="6"/>
  <c r="W53" i="6"/>
  <c r="T53" i="6"/>
  <c r="T52" i="6"/>
  <c r="V50" i="6" s="1"/>
  <c r="AC51" i="6"/>
  <c r="T51" i="6"/>
  <c r="AC50" i="6"/>
  <c r="AB50" i="6"/>
  <c r="AA50" i="6"/>
  <c r="Z50" i="6"/>
  <c r="Y50" i="6"/>
  <c r="X50" i="6"/>
  <c r="W50" i="6"/>
  <c r="T50" i="6"/>
  <c r="T49" i="6"/>
  <c r="AC48" i="6"/>
  <c r="T48" i="6"/>
  <c r="AC47" i="6"/>
  <c r="AB47" i="6"/>
  <c r="AA47" i="6"/>
  <c r="Z47" i="6"/>
  <c r="Y47" i="6"/>
  <c r="X47" i="6"/>
  <c r="W47" i="6"/>
  <c r="T47" i="6"/>
  <c r="AC49" i="6" s="1"/>
  <c r="T46" i="6"/>
  <c r="AC45" i="6"/>
  <c r="T45" i="6"/>
  <c r="AC44" i="6"/>
  <c r="AB44" i="6"/>
  <c r="AA44" i="6"/>
  <c r="Z44" i="6"/>
  <c r="Y44" i="6"/>
  <c r="X44" i="6"/>
  <c r="W44" i="6"/>
  <c r="T44" i="6"/>
  <c r="AC46" i="6" s="1"/>
  <c r="T43" i="6"/>
  <c r="AC42" i="6"/>
  <c r="T42" i="6"/>
  <c r="AC41" i="6"/>
  <c r="AB41" i="6"/>
  <c r="AA41" i="6"/>
  <c r="Z41" i="6"/>
  <c r="Y41" i="6"/>
  <c r="X41" i="6"/>
  <c r="W41" i="6"/>
  <c r="T41" i="6"/>
  <c r="T40" i="6"/>
  <c r="V38" i="6" s="1"/>
  <c r="AC39" i="6"/>
  <c r="T39" i="6"/>
  <c r="AC38" i="6"/>
  <c r="AB38" i="6"/>
  <c r="AA38" i="6"/>
  <c r="Z38" i="6"/>
  <c r="Y38" i="6"/>
  <c r="X38" i="6"/>
  <c r="W38" i="6"/>
  <c r="T38" i="6"/>
  <c r="T37" i="6"/>
  <c r="AC36" i="6"/>
  <c r="T36" i="6"/>
  <c r="AC35" i="6"/>
  <c r="AB35" i="6"/>
  <c r="AA35" i="6"/>
  <c r="Z35" i="6"/>
  <c r="Y35" i="6"/>
  <c r="X35" i="6"/>
  <c r="W35" i="6"/>
  <c r="T35" i="6"/>
  <c r="T34" i="6"/>
  <c r="AC33" i="6"/>
  <c r="T33" i="6"/>
  <c r="AC32" i="6"/>
  <c r="AB32" i="6"/>
  <c r="AA32" i="6"/>
  <c r="Z32" i="6"/>
  <c r="Y32" i="6"/>
  <c r="X32" i="6"/>
  <c r="W32" i="6"/>
  <c r="T32" i="6"/>
  <c r="V32" i="6" s="1"/>
  <c r="T31" i="6"/>
  <c r="AC30" i="6"/>
  <c r="T30" i="6"/>
  <c r="AC29" i="6"/>
  <c r="AB29" i="6"/>
  <c r="AA29" i="6"/>
  <c r="Z29" i="6"/>
  <c r="Y29" i="6"/>
  <c r="X29" i="6"/>
  <c r="W29" i="6"/>
  <c r="T29" i="6"/>
  <c r="V29" i="6" s="1"/>
  <c r="T28" i="6"/>
  <c r="AC27" i="6"/>
  <c r="T27" i="6"/>
  <c r="AC26" i="6"/>
  <c r="AB26" i="6"/>
  <c r="AA26" i="6"/>
  <c r="Z26" i="6"/>
  <c r="Y26" i="6"/>
  <c r="X26" i="6"/>
  <c r="W26" i="6"/>
  <c r="T26" i="6"/>
  <c r="T25" i="6"/>
  <c r="AC24" i="6"/>
  <c r="T24" i="6"/>
  <c r="AC23" i="6"/>
  <c r="AB23" i="6"/>
  <c r="AA23" i="6"/>
  <c r="Z23" i="6"/>
  <c r="Y23" i="6"/>
  <c r="X23" i="6"/>
  <c r="W23" i="6"/>
  <c r="T23" i="6"/>
  <c r="T22" i="6"/>
  <c r="AC21" i="6"/>
  <c r="T21" i="6"/>
  <c r="AC20" i="6"/>
  <c r="AB20" i="6"/>
  <c r="AA20" i="6"/>
  <c r="Z20" i="6"/>
  <c r="Y20" i="6"/>
  <c r="X20" i="6"/>
  <c r="W20" i="6"/>
  <c r="T20" i="6"/>
  <c r="AC22" i="6" s="1"/>
  <c r="T19" i="6"/>
  <c r="AC18" i="6"/>
  <c r="T18" i="6"/>
  <c r="AC17" i="6"/>
  <c r="AB17" i="6"/>
  <c r="AA17" i="6"/>
  <c r="Z17" i="6"/>
  <c r="Y17" i="6"/>
  <c r="X17" i="6"/>
  <c r="W17" i="6"/>
  <c r="T17" i="6"/>
  <c r="T16" i="6"/>
  <c r="AC15" i="6"/>
  <c r="T15" i="6"/>
  <c r="AC14" i="6"/>
  <c r="AB14" i="6"/>
  <c r="AA14" i="6"/>
  <c r="Z14" i="6"/>
  <c r="Y14" i="6"/>
  <c r="X14" i="6"/>
  <c r="W14" i="6"/>
  <c r="T14" i="6"/>
  <c r="T13" i="6"/>
  <c r="AC12" i="6"/>
  <c r="T12" i="6"/>
  <c r="AC11" i="6"/>
  <c r="AB11" i="6"/>
  <c r="AA11" i="6"/>
  <c r="Z11" i="6"/>
  <c r="Y11" i="6"/>
  <c r="X11" i="6"/>
  <c r="W11" i="6"/>
  <c r="T11" i="6"/>
  <c r="T10" i="6"/>
  <c r="AC9" i="6"/>
  <c r="T9" i="6"/>
  <c r="AC8" i="6"/>
  <c r="AB8" i="6"/>
  <c r="AA8" i="6"/>
  <c r="Z8" i="6"/>
  <c r="Y8" i="6"/>
  <c r="X8" i="6"/>
  <c r="W8" i="6"/>
  <c r="T8" i="6"/>
  <c r="AC13" i="5" l="1"/>
  <c r="AC16" i="5"/>
  <c r="V35" i="5"/>
  <c r="V38" i="5"/>
  <c r="V59" i="5"/>
  <c r="AC19" i="4"/>
  <c r="V72" i="5"/>
  <c r="V75" i="5"/>
  <c r="V96" i="5"/>
  <c r="V99" i="5"/>
  <c r="V20" i="1"/>
  <c r="V48" i="4"/>
  <c r="V51" i="4"/>
  <c r="V153" i="6"/>
  <c r="V177" i="6"/>
  <c r="V8" i="6"/>
  <c r="AC16" i="6"/>
  <c r="AC28" i="6"/>
  <c r="V41" i="6"/>
  <c r="V77" i="6"/>
  <c r="V86" i="6"/>
  <c r="AC94" i="6"/>
  <c r="V98" i="6"/>
  <c r="AC10" i="5"/>
  <c r="V20" i="5"/>
  <c r="AC31" i="5"/>
  <c r="V53" i="5"/>
  <c r="AC16" i="4"/>
  <c r="V32" i="4"/>
  <c r="V90" i="5"/>
  <c r="AC16" i="1"/>
  <c r="AC134" i="6"/>
  <c r="V42" i="4"/>
  <c r="AC62" i="4"/>
  <c r="AC65" i="4"/>
  <c r="V66" i="4"/>
  <c r="AC158" i="6"/>
  <c r="AC170" i="6"/>
  <c r="AC194" i="6"/>
  <c r="AC13" i="6"/>
  <c r="V56" i="6"/>
  <c r="AC64" i="6"/>
  <c r="AC76" i="6"/>
  <c r="V89" i="6"/>
  <c r="AC25" i="5"/>
  <c r="AC28" i="5"/>
  <c r="V26" i="5"/>
  <c r="V32" i="5"/>
  <c r="AC46" i="5"/>
  <c r="V47" i="5"/>
  <c r="V50" i="5"/>
  <c r="AC13" i="4"/>
  <c r="AC28" i="4"/>
  <c r="V29" i="4"/>
  <c r="AC83" i="5"/>
  <c r="V84" i="5"/>
  <c r="V87" i="5"/>
  <c r="AC10" i="1"/>
  <c r="V11" i="1"/>
  <c r="AC59" i="4"/>
  <c r="V171" i="6"/>
  <c r="V17" i="6"/>
  <c r="V20" i="6"/>
  <c r="V26" i="6"/>
  <c r="AC34" i="6"/>
  <c r="AC37" i="6"/>
  <c r="AC52" i="6"/>
  <c r="V65" i="6"/>
  <c r="V68" i="6"/>
  <c r="V74" i="6"/>
  <c r="AC82" i="6"/>
  <c r="AC85" i="6"/>
  <c r="AC100" i="6"/>
  <c r="V132" i="6"/>
  <c r="AC140" i="6"/>
  <c r="AC143" i="6"/>
  <c r="AC155" i="6"/>
  <c r="V156" i="6"/>
  <c r="V159" i="6"/>
  <c r="V165" i="6"/>
  <c r="V174" i="6"/>
  <c r="V192" i="6"/>
  <c r="V14" i="6"/>
  <c r="AC25" i="6"/>
  <c r="AC40" i="6"/>
  <c r="V53" i="6"/>
  <c r="V62" i="6"/>
  <c r="AC73" i="6"/>
  <c r="AC88" i="6"/>
  <c r="V101" i="6"/>
  <c r="AC131" i="6"/>
  <c r="AC146" i="6"/>
  <c r="V162" i="6"/>
  <c r="AC179" i="6"/>
  <c r="V195" i="6"/>
  <c r="AC10" i="6"/>
  <c r="V44" i="6"/>
  <c r="AC58" i="6"/>
  <c r="V92" i="6"/>
  <c r="V147" i="6"/>
  <c r="V168" i="6"/>
  <c r="AC182" i="6"/>
  <c r="V183" i="6"/>
  <c r="AC197" i="6"/>
  <c r="V189" i="6"/>
  <c r="AC164" i="6"/>
  <c r="AC176" i="6"/>
  <c r="AC188" i="6"/>
  <c r="V150" i="6"/>
  <c r="AC44" i="4"/>
  <c r="AC56" i="4"/>
  <c r="AC68" i="4"/>
  <c r="V45" i="4"/>
  <c r="V57" i="4"/>
  <c r="AC137" i="6"/>
  <c r="V129" i="6"/>
  <c r="V141" i="6"/>
  <c r="AC13" i="1"/>
  <c r="AC25" i="1"/>
  <c r="V17" i="1"/>
  <c r="V14" i="1"/>
  <c r="AC80" i="5"/>
  <c r="V69" i="5"/>
  <c r="V81" i="5"/>
  <c r="V93" i="5"/>
  <c r="AC92" i="5"/>
  <c r="AC104" i="5"/>
  <c r="AC10" i="4"/>
  <c r="AC22" i="4"/>
  <c r="AC34" i="4"/>
  <c r="V14" i="4"/>
  <c r="V26" i="4"/>
  <c r="V11" i="4"/>
  <c r="V23" i="4"/>
  <c r="V56" i="5"/>
  <c r="AC19" i="5"/>
  <c r="AC43" i="5"/>
  <c r="AC55" i="5"/>
  <c r="V29" i="5"/>
  <c r="AC19" i="6"/>
  <c r="AC31" i="6"/>
  <c r="AC43" i="6"/>
  <c r="AC55" i="6"/>
  <c r="AC67" i="6"/>
  <c r="AC79" i="6"/>
  <c r="AC91" i="6"/>
  <c r="AC103" i="6"/>
  <c r="V11" i="6"/>
  <c r="V23" i="6"/>
  <c r="V35" i="6"/>
  <c r="V47" i="6"/>
  <c r="V59" i="6"/>
  <c r="V71" i="6"/>
  <c r="V83" i="6"/>
  <c r="V95" i="6"/>
</calcChain>
</file>

<file path=xl/sharedStrings.xml><?xml version="1.0" encoding="utf-8"?>
<sst xmlns="http://schemas.openxmlformats.org/spreadsheetml/2006/main" count="1138" uniqueCount="217">
  <si>
    <t>Mezinárodní M ČR</t>
  </si>
  <si>
    <t>v trialu jednotlivců - 2018</t>
  </si>
  <si>
    <t>A</t>
  </si>
  <si>
    <t>Trial Nihošovice</t>
  </si>
  <si>
    <t xml:space="preserve">IMN 000/00 </t>
  </si>
  <si>
    <t>Nihošovická kotlina</t>
  </si>
  <si>
    <t>AČR 230/105</t>
  </si>
  <si>
    <t>Celkem</t>
  </si>
  <si>
    <t>Počty bodů</t>
  </si>
  <si>
    <t>Body</t>
  </si>
  <si>
    <t>R</t>
  </si>
  <si>
    <t>Celkově</t>
  </si>
  <si>
    <t>5*</t>
  </si>
  <si>
    <t>Klub MTJ Nihošovice v AČR</t>
  </si>
  <si>
    <t>M.Přebor ČR - kategorie HOBBY</t>
  </si>
  <si>
    <t>H</t>
  </si>
  <si>
    <t>M.Přebor ČR - kategorie Žák</t>
  </si>
  <si>
    <t>Ž</t>
  </si>
  <si>
    <t>M. Přebor ČR - kategorie CLASIC</t>
  </si>
  <si>
    <t>K</t>
  </si>
  <si>
    <t>Matějíček</t>
  </si>
  <si>
    <t>Martin</t>
  </si>
  <si>
    <t xml:space="preserve"> 1.</t>
  </si>
  <si>
    <t>TCH-AČR</t>
  </si>
  <si>
    <t>Gas Gas</t>
  </si>
  <si>
    <t>Celkový čas</t>
  </si>
  <si>
    <t>Team</t>
  </si>
  <si>
    <t>ZM PARTS</t>
  </si>
  <si>
    <t>Průměr bodů</t>
  </si>
  <si>
    <t>Křoustek</t>
  </si>
  <si>
    <t xml:space="preserve"> 2.</t>
  </si>
  <si>
    <t>TRS</t>
  </si>
  <si>
    <t>Ferodo Rcing</t>
  </si>
  <si>
    <t>Mempör</t>
  </si>
  <si>
    <t>Marco</t>
  </si>
  <si>
    <t xml:space="preserve"> 3.</t>
  </si>
  <si>
    <t>A-OAMTC</t>
  </si>
  <si>
    <t>Beta</t>
  </si>
  <si>
    <t>Pro Trialsport</t>
  </si>
  <si>
    <t>Wünsch</t>
  </si>
  <si>
    <t>Dominik</t>
  </si>
  <si>
    <t xml:space="preserve"> 4.</t>
  </si>
  <si>
    <t>Trial Psáry</t>
  </si>
  <si>
    <t>Marek</t>
  </si>
  <si>
    <t xml:space="preserve"> 5.</t>
  </si>
  <si>
    <t>TP Czech</t>
  </si>
  <si>
    <t xml:space="preserve">Jindra </t>
  </si>
  <si>
    <t>Tomáš</t>
  </si>
  <si>
    <t xml:space="preserve"> 6.</t>
  </si>
  <si>
    <t>TOJIMOTO</t>
  </si>
  <si>
    <t xml:space="preserve">Šulc </t>
  </si>
  <si>
    <t>Dalibor ml.</t>
  </si>
  <si>
    <t>4RC klub v AČR</t>
  </si>
  <si>
    <t>Sordyl</t>
  </si>
  <si>
    <t>Šimon</t>
  </si>
  <si>
    <t>SR-SMF</t>
  </si>
  <si>
    <t>Název</t>
  </si>
  <si>
    <t>Kohout</t>
  </si>
  <si>
    <t>Pavel</t>
  </si>
  <si>
    <t>MOTYMO</t>
  </si>
  <si>
    <t>Kothay</t>
  </si>
  <si>
    <t>Vlado</t>
  </si>
  <si>
    <t>Fabian</t>
  </si>
  <si>
    <t>David</t>
  </si>
  <si>
    <t>Beta 125</t>
  </si>
  <si>
    <t>Trial Team Březová</t>
  </si>
  <si>
    <t>Mrázek</t>
  </si>
  <si>
    <t>Matěj</t>
  </si>
  <si>
    <t>TCH.AČR</t>
  </si>
  <si>
    <t>Schöllar</t>
  </si>
  <si>
    <t>Fabio</t>
  </si>
  <si>
    <t xml:space="preserve"> 7.</t>
  </si>
  <si>
    <t>Zyznowski</t>
  </si>
  <si>
    <t>Milosz</t>
  </si>
  <si>
    <t xml:space="preserve"> 8.</t>
  </si>
  <si>
    <t>PL-PZM</t>
  </si>
  <si>
    <t>Hůla</t>
  </si>
  <si>
    <t>Husinecký</t>
  </si>
  <si>
    <t>Ivo</t>
  </si>
  <si>
    <t>Sherco</t>
  </si>
  <si>
    <t>Baloušek</t>
  </si>
  <si>
    <t>Jan</t>
  </si>
  <si>
    <t>TRS 125</t>
  </si>
  <si>
    <t>Roštejnský</t>
  </si>
  <si>
    <t>Petr</t>
  </si>
  <si>
    <t>SDH Bochov</t>
  </si>
  <si>
    <t>Klouček</t>
  </si>
  <si>
    <t>Filip</t>
  </si>
  <si>
    <t>BOSCH ČERNÍK Plzeň</t>
  </si>
  <si>
    <t>Maček</t>
  </si>
  <si>
    <t>Jiří</t>
  </si>
  <si>
    <t>Vertigo</t>
  </si>
  <si>
    <t>MM Reality</t>
  </si>
  <si>
    <t>Heřman</t>
  </si>
  <si>
    <t>TRRS</t>
  </si>
  <si>
    <t>Valenta</t>
  </si>
  <si>
    <t>Gurin</t>
  </si>
  <si>
    <t>Ján</t>
  </si>
  <si>
    <t xml:space="preserve"> 9.</t>
  </si>
  <si>
    <t>16.32:18</t>
  </si>
  <si>
    <t>Bartoš</t>
  </si>
  <si>
    <t xml:space="preserve"> 10.</t>
  </si>
  <si>
    <t>Trial team Tábor</t>
  </si>
  <si>
    <t>Marcina</t>
  </si>
  <si>
    <t xml:space="preserve"> 11.</t>
  </si>
  <si>
    <t>Bigaz</t>
  </si>
  <si>
    <t>Josef</t>
  </si>
  <si>
    <t xml:space="preserve"> 12.</t>
  </si>
  <si>
    <t xml:space="preserve">Šůra </t>
  </si>
  <si>
    <t xml:space="preserve"> 13.</t>
  </si>
  <si>
    <t>PEPČA</t>
  </si>
  <si>
    <t>Pešata</t>
  </si>
  <si>
    <t>Karel</t>
  </si>
  <si>
    <t xml:space="preserve"> 14.</t>
  </si>
  <si>
    <t>Budínová</t>
  </si>
  <si>
    <t>Petra</t>
  </si>
  <si>
    <t xml:space="preserve"> 15.</t>
  </si>
  <si>
    <t>Gas Gas 125</t>
  </si>
  <si>
    <t>Vandas</t>
  </si>
  <si>
    <t>Max</t>
  </si>
  <si>
    <t xml:space="preserve"> 16.</t>
  </si>
  <si>
    <t>Iliev</t>
  </si>
  <si>
    <t xml:space="preserve"> 17.</t>
  </si>
  <si>
    <t>Montesa</t>
  </si>
  <si>
    <t>Biel</t>
  </si>
  <si>
    <t xml:space="preserve"> 18.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</si>
  <si>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</si>
  <si>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</si>
  <si>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</si>
  <si>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</si>
  <si>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</si>
  <si>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</si>
  <si>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</si>
  <si>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</si>
  <si>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</si>
  <si>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</si>
  <si>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</si>
  <si>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</si>
  <si>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</si>
  <si>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</si>
  <si>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</si>
  <si>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</si>
  <si>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</si>
  <si>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</si>
  <si>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</si>
  <si>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</si>
  <si>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</si>
  <si>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</si>
  <si>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</si>
  <si>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</si>
  <si>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</si>
  <si>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</si>
  <si>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Koštial</t>
  </si>
  <si>
    <t>Kuchař</t>
  </si>
  <si>
    <t>Cyklo-trial klub SČ</t>
  </si>
  <si>
    <t>Kněžourek</t>
  </si>
  <si>
    <t>Hjiří</t>
  </si>
  <si>
    <t>Pechočiak</t>
  </si>
  <si>
    <t>Bujárek</t>
  </si>
  <si>
    <t>Průša</t>
  </si>
  <si>
    <t>Vertigo motors.cz</t>
  </si>
  <si>
    <t>Hering</t>
  </si>
  <si>
    <t>René</t>
  </si>
  <si>
    <t>Žitník</t>
  </si>
  <si>
    <t>Radek</t>
  </si>
  <si>
    <t>Lonycz</t>
  </si>
  <si>
    <t>Justyna</t>
  </si>
  <si>
    <t>Matějka</t>
  </si>
  <si>
    <t>Václav</t>
  </si>
  <si>
    <t>Ersepke</t>
  </si>
  <si>
    <t>Ošlejšek</t>
  </si>
  <si>
    <t>Peter</t>
  </si>
  <si>
    <t>Trial HOBBY team Slovakia</t>
  </si>
  <si>
    <t>Panenka</t>
  </si>
  <si>
    <t>Gas Gas 80</t>
  </si>
  <si>
    <t>Gozma</t>
  </si>
  <si>
    <t>Hudák</t>
  </si>
  <si>
    <t>Trial klub Kamikadze</t>
  </si>
  <si>
    <t>Zeithammel</t>
  </si>
  <si>
    <t>František</t>
  </si>
  <si>
    <t>Kollár</t>
  </si>
  <si>
    <t>Adam</t>
  </si>
  <si>
    <t>Mikunda</t>
  </si>
  <si>
    <t>Tadeaš</t>
  </si>
  <si>
    <t>Beta 80</t>
  </si>
  <si>
    <t>Prokop</t>
  </si>
  <si>
    <t>Urbánek</t>
  </si>
  <si>
    <t>Milan</t>
  </si>
  <si>
    <t>Beta 50</t>
  </si>
  <si>
    <t>Albín ml.</t>
  </si>
  <si>
    <t>Pilát</t>
  </si>
  <si>
    <t>Gas Gas 50</t>
  </si>
  <si>
    <t>Hovjacký</t>
  </si>
  <si>
    <t>Eduard ml.</t>
  </si>
  <si>
    <t>Beta 70</t>
  </si>
  <si>
    <t>Kůta</t>
  </si>
  <si>
    <t>Richard</t>
  </si>
  <si>
    <t>Trial team Březová</t>
  </si>
  <si>
    <t>,,,,,,,,,,,,,,,,,,,,,,,,,,,,,,,,,,,,,,,,,,,,,,,</t>
  </si>
  <si>
    <t>KoNeC</t>
  </si>
  <si>
    <t>Albín</t>
  </si>
  <si>
    <t>TCH - AČR</t>
  </si>
  <si>
    <t>Bultaco</t>
  </si>
  <si>
    <t>TCH - CMF</t>
  </si>
  <si>
    <t>Honda</t>
  </si>
  <si>
    <t>Havelka</t>
  </si>
  <si>
    <t>Vladimír</t>
  </si>
  <si>
    <t>Montesa,</t>
  </si>
  <si>
    <t>Dvořák</t>
  </si>
  <si>
    <t>Vladislav</t>
  </si>
  <si>
    <t>Martiš</t>
  </si>
  <si>
    <t>Antonín</t>
  </si>
  <si>
    <t>Hůlka</t>
  </si>
  <si>
    <t>Fantic</t>
  </si>
  <si>
    <t>Pulda</t>
  </si>
  <si>
    <t>TC-AČR</t>
  </si>
  <si>
    <t>Oset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</si>
</sst>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/mm\/yy"/>
  </numFmts>
  <fonts count="20">
    <font>
      <sz val="11"/>
      <color theme="1"/>
      <name val="Calibri"/>
      <family val="2"/>
      <charset val="238"/>
      <scheme val="minor"/>
    </font>
    <font>
      <sz val="10"/>
      <name val="Times New Roman CE"/>
      <charset val="238"/>
    </font>
    <font>
      <sz val="10"/>
      <name val="Arial CE"/>
      <family val="2"/>
      <charset val="238"/>
    </font>
    <font>
      <b/>
      <sz val="11"/>
      <name val="Arial CE"/>
      <family val="2"/>
      <charset val="238"/>
    </font>
    <font>
      <sz val="11"/>
      <name val="Arial CE"/>
      <family val="2"/>
      <charset val="238"/>
    </font>
    <font>
      <sz val="32"/>
      <name val="ZurichCalligraphic"/>
      <charset val="238"/>
    </font>
    <font>
      <sz val="10"/>
      <name val="TimpaniHeavy"/>
      <charset val="238"/>
    </font>
    <font>
      <sz val="24"/>
      <name val="TimpaniHeavy"/>
      <charset val="238"/>
    </font>
    <font>
      <sz val="10"/>
      <color indexed="9"/>
      <name val="Arial CE"/>
      <family val="2"/>
      <charset val="238"/>
    </font>
    <font>
      <sz val="28"/>
      <name val="ZurichCalligraphic"/>
      <charset val="238"/>
    </font>
    <font>
      <b/>
      <sz val="12"/>
      <name val="Arial CE"/>
      <family val="2"/>
      <charset val="238"/>
    </font>
    <font>
      <sz val="12"/>
      <name val="Arial CE"/>
      <family val="2"/>
      <charset val="238"/>
    </font>
    <font>
      <sz val="28"/>
      <name val="TimpaniHeavy"/>
      <charset val="238"/>
    </font>
    <font>
      <sz val="40"/>
      <name val="ZurichCalligraphic"/>
      <charset val="238"/>
    </font>
    <font>
      <b/>
      <sz val="24"/>
      <color indexed="9"/>
      <name val="Times New Roman CE"/>
      <family val="1"/>
      <charset val="238"/>
    </font>
    <font>
      <b/>
      <sz val="36"/>
      <color indexed="9"/>
      <name val="Times New Roman CE"/>
      <family val="1"/>
      <charset val="238"/>
    </font>
    <font>
      <b/>
      <sz val="11"/>
      <name val="Arial CE"/>
      <charset val="238"/>
    </font>
    <font>
      <sz val="11"/>
      <name val="Arial CE"/>
      <charset val="238"/>
    </font>
    <font>
      <b/>
      <sz val="8"/>
      <color indexed="9"/>
      <name val="Arial CE"/>
      <family val="2"/>
      <charset val="238"/>
    </font>
    <font>
      <sz val="1"/>
      <color indexed="9"/>
      <name val="Arial CE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65"/>
        <bgColor indexed="64"/>
      </patternFill>
    </fill>
  </fills>
  <borders count="2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19">
    <xf numFmtId="0" fontId="0" fillId="0" borderId="0" xfId="0"/>
    <xf numFmtId="0" fontId="2" fillId="0" borderId="2" xfId="1" applyFont="1" applyBorder="1"/>
    <xf numFmtId="0" fontId="7" fillId="0" borderId="1" xfId="1" applyFont="1" applyBorder="1" applyAlignment="1">
      <alignment horizontal="centerContinuous"/>
    </xf>
    <xf numFmtId="0" fontId="6" fillId="0" borderId="1" xfId="1" applyFont="1" applyBorder="1" applyAlignment="1">
      <alignment horizontal="centerContinuous"/>
    </xf>
    <xf numFmtId="0" fontId="3" fillId="0" borderId="2" xfId="1" applyFont="1" applyBorder="1"/>
    <xf numFmtId="0" fontId="3" fillId="0" borderId="2" xfId="1" applyFont="1" applyBorder="1" applyAlignment="1">
      <alignment horizontal="right"/>
    </xf>
    <xf numFmtId="0" fontId="2" fillId="0" borderId="2" xfId="1" applyFont="1" applyBorder="1" applyAlignment="1">
      <alignment horizontal="center"/>
    </xf>
    <xf numFmtId="0" fontId="2" fillId="0" borderId="0" xfId="1" applyFont="1" applyBorder="1" applyAlignment="1">
      <alignment horizontal="center"/>
    </xf>
    <xf numFmtId="0" fontId="2" fillId="0" borderId="0" xfId="1" applyFont="1" applyBorder="1" applyAlignment="1">
      <alignment horizontal="centerContinuous"/>
    </xf>
    <xf numFmtId="0" fontId="5" fillId="0" borderId="2" xfId="1" applyFont="1" applyBorder="1" applyAlignment="1">
      <alignment horizontal="centerContinuous" vertical="center"/>
    </xf>
    <xf numFmtId="0" fontId="2" fillId="0" borderId="2" xfId="1" applyFont="1" applyBorder="1" applyAlignment="1">
      <alignment horizontal="centerContinuous"/>
    </xf>
    <xf numFmtId="164" fontId="3" fillId="0" borderId="2" xfId="1" applyNumberFormat="1" applyFont="1" applyBorder="1" applyAlignment="1">
      <alignment horizontal="center"/>
    </xf>
    <xf numFmtId="0" fontId="2" fillId="0" borderId="5" xfId="1" applyFont="1" applyBorder="1"/>
    <xf numFmtId="0" fontId="2" fillId="0" borderId="6" xfId="1" applyFont="1" applyBorder="1"/>
    <xf numFmtId="0" fontId="2" fillId="0" borderId="9" xfId="1" applyFont="1" applyBorder="1" applyAlignment="1">
      <alignment horizontal="center"/>
    </xf>
    <xf numFmtId="0" fontId="2" fillId="0" borderId="10" xfId="1" applyFont="1" applyBorder="1" applyAlignment="1">
      <alignment horizontal="center"/>
    </xf>
    <xf numFmtId="0" fontId="3" fillId="0" borderId="0" xfId="1" applyFont="1" applyBorder="1"/>
    <xf numFmtId="0" fontId="3" fillId="0" borderId="0" xfId="1" applyFont="1" applyBorder="1" applyAlignment="1">
      <alignment horizontal="right"/>
    </xf>
    <xf numFmtId="0" fontId="8" fillId="0" borderId="8" xfId="1" applyFont="1" applyBorder="1"/>
    <xf numFmtId="0" fontId="9" fillId="0" borderId="2" xfId="1" applyFont="1" applyBorder="1" applyAlignment="1">
      <alignment horizontal="centerContinuous" vertical="center"/>
    </xf>
    <xf numFmtId="0" fontId="4" fillId="0" borderId="2" xfId="1" applyFont="1" applyBorder="1"/>
    <xf numFmtId="0" fontId="4" fillId="0" borderId="12" xfId="1" applyFont="1" applyBorder="1" applyAlignment="1">
      <alignment horizontal="center"/>
    </xf>
    <xf numFmtId="164" fontId="3" fillId="0" borderId="13" xfId="1" applyNumberFormat="1" applyFont="1" applyBorder="1" applyAlignment="1">
      <alignment horizontal="center"/>
    </xf>
    <xf numFmtId="164" fontId="3" fillId="0" borderId="12" xfId="1" applyNumberFormat="1" applyFont="1" applyBorder="1" applyAlignment="1">
      <alignment horizontal="center"/>
    </xf>
    <xf numFmtId="0" fontId="4" fillId="0" borderId="13" xfId="1" applyNumberFormat="1" applyFont="1" applyBorder="1" applyAlignment="1">
      <alignment horizontal="center"/>
    </xf>
    <xf numFmtId="0" fontId="4" fillId="0" borderId="2" xfId="1" applyNumberFormat="1" applyFont="1" applyBorder="1" applyAlignment="1">
      <alignment horizontal="center"/>
    </xf>
    <xf numFmtId="0" fontId="4" fillId="0" borderId="10" xfId="1" applyNumberFormat="1" applyFont="1" applyBorder="1" applyAlignment="1">
      <alignment horizontal="center"/>
    </xf>
    <xf numFmtId="0" fontId="4" fillId="0" borderId="14" xfId="1" applyNumberFormat="1" applyFont="1" applyBorder="1" applyAlignment="1">
      <alignment horizontal="center"/>
    </xf>
    <xf numFmtId="0" fontId="4" fillId="0" borderId="8" xfId="1" applyFont="1" applyBorder="1"/>
    <xf numFmtId="0" fontId="3" fillId="0" borderId="12" xfId="1" applyFont="1" applyBorder="1" applyAlignment="1">
      <alignment horizontal="center"/>
    </xf>
    <xf numFmtId="0" fontId="4" fillId="0" borderId="5" xfId="1" applyFont="1" applyBorder="1"/>
    <xf numFmtId="0" fontId="3" fillId="0" borderId="2" xfId="1" applyFont="1" applyBorder="1" applyAlignment="1">
      <alignment horizontal="center"/>
    </xf>
    <xf numFmtId="0" fontId="3" fillId="0" borderId="13" xfId="1" applyFont="1" applyBorder="1" applyAlignment="1">
      <alignment horizontal="center"/>
    </xf>
    <xf numFmtId="0" fontId="3" fillId="0" borderId="12" xfId="1" applyNumberFormat="1" applyFont="1" applyBorder="1" applyAlignment="1">
      <alignment horizontal="centerContinuous"/>
    </xf>
    <xf numFmtId="0" fontId="3" fillId="0" borderId="0" xfId="1" applyNumberFormat="1" applyFont="1" applyBorder="1" applyAlignment="1">
      <alignment horizontal="centerContinuous"/>
    </xf>
    <xf numFmtId="0" fontId="4" fillId="0" borderId="0" xfId="1" applyNumberFormat="1" applyFont="1" applyBorder="1" applyAlignment="1">
      <alignment horizontal="centerContinuous"/>
    </xf>
    <xf numFmtId="0" fontId="4" fillId="0" borderId="9" xfId="1" applyNumberFormat="1" applyFont="1" applyBorder="1" applyAlignment="1">
      <alignment horizontal="centerContinuous"/>
    </xf>
    <xf numFmtId="0" fontId="10" fillId="0" borderId="2" xfId="1" applyFont="1" applyBorder="1"/>
    <xf numFmtId="0" fontId="10" fillId="0" borderId="2" xfId="1" applyFont="1" applyBorder="1" applyAlignment="1">
      <alignment horizontal="right"/>
    </xf>
    <xf numFmtId="164" fontId="10" fillId="0" borderId="2" xfId="1" applyNumberFormat="1" applyFont="1" applyBorder="1" applyAlignment="1">
      <alignment horizontal="center"/>
    </xf>
    <xf numFmtId="0" fontId="11" fillId="0" borderId="0" xfId="1" applyFont="1" applyBorder="1" applyAlignment="1">
      <alignment horizontal="center"/>
    </xf>
    <xf numFmtId="0" fontId="11" fillId="0" borderId="2" xfId="1" applyFont="1" applyBorder="1" applyAlignment="1">
      <alignment horizontal="center"/>
    </xf>
    <xf numFmtId="0" fontId="12" fillId="0" borderId="1" xfId="1" applyFont="1" applyBorder="1" applyAlignment="1">
      <alignment horizontal="centerContinuous"/>
    </xf>
    <xf numFmtId="0" fontId="13" fillId="0" borderId="2" xfId="1" applyFont="1" applyBorder="1" applyAlignment="1">
      <alignment horizontal="centerContinuous" vertical="center"/>
    </xf>
    <xf numFmtId="0" fontId="14" fillId="2" borderId="7" xfId="1" applyFont="1" applyFill="1" applyBorder="1" applyAlignment="1">
      <alignment horizontal="center"/>
    </xf>
    <xf numFmtId="0" fontId="14" fillId="2" borderId="9" xfId="1" applyFont="1" applyFill="1" applyBorder="1" applyAlignment="1">
      <alignment horizontal="centerContinuous" vertical="center"/>
    </xf>
    <xf numFmtId="0" fontId="15" fillId="2" borderId="9" xfId="1" applyFont="1" applyFill="1" applyBorder="1" applyAlignment="1">
      <alignment horizontal="centerContinuous" vertical="center"/>
    </xf>
    <xf numFmtId="0" fontId="2" fillId="0" borderId="5" xfId="2" applyFont="1" applyBorder="1"/>
    <xf numFmtId="0" fontId="14" fillId="2" borderId="9" xfId="2" applyFont="1" applyFill="1" applyBorder="1" applyAlignment="1">
      <alignment horizontal="centerContinuous" vertical="center"/>
    </xf>
    <xf numFmtId="0" fontId="15" fillId="2" borderId="9" xfId="2" applyFont="1" applyFill="1" applyBorder="1" applyAlignment="1">
      <alignment horizontal="centerContinuous" vertical="center"/>
    </xf>
    <xf numFmtId="0" fontId="5" fillId="0" borderId="2" xfId="3" applyFont="1" applyBorder="1" applyAlignment="1">
      <alignment horizontal="centerContinuous" vertical="center"/>
    </xf>
    <xf numFmtId="0" fontId="2" fillId="0" borderId="2" xfId="3" applyFont="1" applyBorder="1" applyAlignment="1">
      <alignment horizontal="centerContinuous"/>
    </xf>
    <xf numFmtId="0" fontId="2" fillId="0" borderId="5" xfId="3" applyFont="1" applyBorder="1"/>
    <xf numFmtId="0" fontId="9" fillId="0" borderId="2" xfId="3" applyFont="1" applyBorder="1" applyAlignment="1">
      <alignment horizontal="centerContinuous" vertical="center"/>
    </xf>
    <xf numFmtId="0" fontId="13" fillId="0" borderId="2" xfId="3" applyFont="1" applyBorder="1" applyAlignment="1">
      <alignment horizontal="centerContinuous" vertical="center"/>
    </xf>
    <xf numFmtId="0" fontId="14" fillId="2" borderId="9" xfId="3" applyFont="1" applyFill="1" applyBorder="1" applyAlignment="1">
      <alignment horizontal="centerContinuous" vertical="center"/>
    </xf>
    <xf numFmtId="0" fontId="15" fillId="2" borderId="9" xfId="3" applyFont="1" applyFill="1" applyBorder="1" applyAlignment="1">
      <alignment horizontal="centerContinuous" vertical="center"/>
    </xf>
    <xf numFmtId="0" fontId="5" fillId="0" borderId="2" xfId="4" applyFont="1" applyBorder="1" applyAlignment="1">
      <alignment horizontal="centerContinuous" vertical="center"/>
    </xf>
    <xf numFmtId="0" fontId="2" fillId="0" borderId="2" xfId="4" applyFont="1" applyBorder="1" applyAlignment="1">
      <alignment horizontal="centerContinuous"/>
    </xf>
    <xf numFmtId="0" fontId="2" fillId="0" borderId="5" xfId="4" applyFont="1" applyBorder="1"/>
    <xf numFmtId="0" fontId="9" fillId="0" borderId="2" xfId="4" applyFont="1" applyBorder="1" applyAlignment="1">
      <alignment horizontal="centerContinuous" vertical="center"/>
    </xf>
    <xf numFmtId="0" fontId="13" fillId="0" borderId="2" xfId="4" applyFont="1" applyBorder="1" applyAlignment="1">
      <alignment horizontal="centerContinuous" vertical="center"/>
    </xf>
    <xf numFmtId="0" fontId="14" fillId="2" borderId="9" xfId="4" applyFont="1" applyFill="1" applyBorder="1" applyAlignment="1">
      <alignment horizontal="centerContinuous" vertical="center"/>
    </xf>
    <xf numFmtId="0" fontId="15" fillId="2" borderId="9" xfId="4" applyFont="1" applyFill="1" applyBorder="1" applyAlignment="1">
      <alignment horizontal="centerContinuous" vertical="center"/>
    </xf>
    <xf numFmtId="0" fontId="16" fillId="0" borderId="6" xfId="0" applyFont="1" applyBorder="1" applyAlignment="1">
      <alignment horizontal="right"/>
    </xf>
    <xf numFmtId="0" fontId="17" fillId="0" borderId="1" xfId="0" applyFont="1" applyBorder="1"/>
    <xf numFmtId="0" fontId="4" fillId="0" borderId="1" xfId="0" applyFont="1" applyBorder="1"/>
    <xf numFmtId="0" fontId="4" fillId="0" borderId="15" xfId="0" applyNumberFormat="1" applyFont="1" applyBorder="1" applyAlignment="1" applyProtection="1">
      <alignment horizontal="center"/>
      <protection locked="0"/>
    </xf>
    <xf numFmtId="0" fontId="3" fillId="0" borderId="15" xfId="0" applyNumberFormat="1" applyFont="1" applyBorder="1" applyAlignment="1" applyProtection="1">
      <alignment horizontal="center"/>
    </xf>
    <xf numFmtId="0" fontId="3" fillId="0" borderId="15" xfId="0" applyNumberFormat="1" applyFont="1" applyBorder="1" applyAlignment="1" applyProtection="1">
      <alignment horizontal="center"/>
      <protection locked="0"/>
    </xf>
    <xf numFmtId="0" fontId="3" fillId="0" borderId="16" xfId="0" applyNumberFormat="1" applyFont="1" applyBorder="1" applyAlignment="1">
      <alignment horizontal="center"/>
    </xf>
    <xf numFmtId="0" fontId="3" fillId="0" borderId="17" xfId="0" applyNumberFormat="1" applyFont="1" applyBorder="1" applyAlignment="1">
      <alignment horizontal="center"/>
    </xf>
    <xf numFmtId="0" fontId="3" fillId="0" borderId="18" xfId="0" applyNumberFormat="1" applyFont="1" applyBorder="1" applyAlignment="1">
      <alignment horizontal="center"/>
    </xf>
    <xf numFmtId="0" fontId="3" fillId="0" borderId="19" xfId="0" applyNumberFormat="1" applyFont="1" applyBorder="1" applyAlignment="1">
      <alignment horizontal="center"/>
    </xf>
    <xf numFmtId="49" fontId="10" fillId="0" borderId="8" xfId="0" applyNumberFormat="1" applyFont="1" applyBorder="1" applyAlignment="1">
      <alignment horizontal="left"/>
    </xf>
    <xf numFmtId="0" fontId="4" fillId="0" borderId="0" xfId="0" applyFont="1" applyBorder="1"/>
    <xf numFmtId="0" fontId="4" fillId="3" borderId="20" xfId="0" applyNumberFormat="1" applyFont="1" applyFill="1" applyBorder="1" applyAlignment="1" applyProtection="1">
      <alignment horizontal="center"/>
      <protection locked="0"/>
    </xf>
    <xf numFmtId="0" fontId="3" fillId="0" borderId="20" xfId="0" applyFont="1" applyBorder="1" applyAlignment="1" applyProtection="1">
      <alignment horizontal="center"/>
    </xf>
    <xf numFmtId="0" fontId="3" fillId="0" borderId="20" xfId="0" applyFont="1" applyBorder="1" applyAlignment="1" applyProtection="1">
      <alignment horizontal="center"/>
      <protection locked="0"/>
    </xf>
    <xf numFmtId="21" fontId="18" fillId="0" borderId="21" xfId="0" applyNumberFormat="1" applyFont="1" applyBorder="1" applyAlignment="1">
      <alignment horizontal="center"/>
    </xf>
    <xf numFmtId="0" fontId="17" fillId="0" borderId="22" xfId="0" applyNumberFormat="1" applyFont="1" applyBorder="1" applyAlignment="1"/>
    <xf numFmtId="0" fontId="3" fillId="0" borderId="1" xfId="0" applyNumberFormat="1" applyFont="1" applyBorder="1" applyAlignment="1">
      <alignment horizontal="center"/>
    </xf>
    <xf numFmtId="0" fontId="16" fillId="0" borderId="1" xfId="0" applyNumberFormat="1" applyFont="1" applyBorder="1" applyAlignment="1">
      <alignment horizontal="right"/>
    </xf>
    <xf numFmtId="49" fontId="16" fillId="0" borderId="1" xfId="0" applyNumberFormat="1" applyFont="1" applyBorder="1" applyAlignment="1">
      <alignment horizontal="right"/>
    </xf>
    <xf numFmtId="46" fontId="16" fillId="0" borderId="7" xfId="0" applyNumberFormat="1" applyFont="1" applyBorder="1" applyAlignment="1" applyProtection="1">
      <alignment horizontal="right"/>
    </xf>
    <xf numFmtId="0" fontId="4" fillId="0" borderId="5" xfId="0" applyFont="1" applyBorder="1"/>
    <xf numFmtId="0" fontId="4" fillId="0" borderId="2" xfId="0" applyFont="1" applyBorder="1"/>
    <xf numFmtId="0" fontId="3" fillId="0" borderId="2" xfId="0" applyFont="1" applyBorder="1"/>
    <xf numFmtId="0" fontId="3" fillId="0" borderId="2" xfId="0" applyFont="1" applyBorder="1" applyAlignment="1">
      <alignment horizontal="right"/>
    </xf>
    <xf numFmtId="0" fontId="4" fillId="0" borderId="23" xfId="0" applyNumberFormat="1" applyFont="1" applyBorder="1" applyAlignment="1" applyProtection="1">
      <alignment horizontal="center"/>
      <protection locked="0"/>
    </xf>
    <xf numFmtId="0" fontId="3" fillId="0" borderId="23" xfId="0" applyFont="1" applyBorder="1" applyAlignment="1" applyProtection="1">
      <alignment horizontal="center"/>
    </xf>
    <xf numFmtId="0" fontId="3" fillId="0" borderId="23" xfId="0" applyFont="1" applyBorder="1" applyAlignment="1" applyProtection="1">
      <alignment horizontal="center"/>
      <protection locked="0"/>
    </xf>
    <xf numFmtId="21" fontId="3" fillId="0" borderId="24" xfId="0" applyNumberFormat="1" applyFont="1" applyBorder="1" applyAlignment="1" applyProtection="1">
      <alignment horizontal="center"/>
      <protection locked="0"/>
    </xf>
    <xf numFmtId="0" fontId="17" fillId="0" borderId="25" xfId="0" applyNumberFormat="1" applyFont="1" applyBorder="1" applyAlignment="1"/>
    <xf numFmtId="0" fontId="3" fillId="0" borderId="26" xfId="0" applyNumberFormat="1" applyFont="1" applyBorder="1" applyAlignment="1">
      <alignment horizontal="center"/>
    </xf>
    <xf numFmtId="0" fontId="16" fillId="0" borderId="26" xfId="0" applyNumberFormat="1" applyFont="1" applyBorder="1"/>
    <xf numFmtId="0" fontId="16" fillId="0" borderId="26" xfId="0" applyNumberFormat="1" applyFont="1" applyBorder="1" applyAlignment="1">
      <alignment horizontal="center"/>
    </xf>
    <xf numFmtId="0" fontId="16" fillId="0" borderId="26" xfId="0" applyNumberFormat="1" applyFont="1" applyBorder="1" applyAlignment="1">
      <alignment horizontal="right"/>
    </xf>
    <xf numFmtId="0" fontId="16" fillId="0" borderId="27" xfId="0" applyNumberFormat="1" applyFont="1" applyBorder="1" applyAlignment="1">
      <alignment horizontal="right"/>
    </xf>
    <xf numFmtId="0" fontId="4" fillId="0" borderId="0" xfId="0" applyFont="1"/>
    <xf numFmtId="0" fontId="19" fillId="0" borderId="3" xfId="0" applyFont="1" applyBorder="1"/>
    <xf numFmtId="0" fontId="4" fillId="0" borderId="3" xfId="0" applyFont="1" applyBorder="1"/>
    <xf numFmtId="0" fontId="4" fillId="0" borderId="3" xfId="0" applyNumberFormat="1" applyFont="1" applyBorder="1"/>
    <xf numFmtId="0" fontId="4" fillId="0" borderId="3" xfId="0" applyNumberFormat="1" applyFont="1" applyBorder="1" applyAlignment="1">
      <alignment horizontal="center"/>
    </xf>
    <xf numFmtId="0" fontId="4" fillId="0" borderId="0" xfId="0" applyNumberFormat="1" applyFont="1"/>
    <xf numFmtId="0" fontId="4" fillId="0" borderId="0" xfId="0" applyNumberFormat="1" applyFont="1" applyAlignment="1">
      <alignment horizontal="center"/>
    </xf>
    <xf numFmtId="0" fontId="13" fillId="0" borderId="4" xfId="1" applyFont="1" applyBorder="1" applyAlignment="1">
      <alignment horizontal="center" vertical="center"/>
    </xf>
    <xf numFmtId="0" fontId="13" fillId="0" borderId="3" xfId="1" applyFont="1" applyBorder="1" applyAlignment="1">
      <alignment horizontal="center" vertical="center"/>
    </xf>
    <xf numFmtId="0" fontId="13" fillId="0" borderId="11" xfId="1" applyFont="1" applyBorder="1" applyAlignment="1">
      <alignment horizontal="center" vertical="center"/>
    </xf>
    <xf numFmtId="0" fontId="13" fillId="0" borderId="4" xfId="2" applyFont="1" applyBorder="1" applyAlignment="1">
      <alignment horizontal="center" vertical="center"/>
    </xf>
    <xf numFmtId="0" fontId="13" fillId="0" borderId="3" xfId="2" applyFont="1" applyBorder="1" applyAlignment="1">
      <alignment horizontal="center" vertical="center"/>
    </xf>
    <xf numFmtId="0" fontId="13" fillId="0" borderId="11" xfId="2" applyFont="1" applyBorder="1" applyAlignment="1">
      <alignment horizontal="center" vertical="center"/>
    </xf>
    <xf numFmtId="0" fontId="13" fillId="0" borderId="2" xfId="2" applyFont="1" applyBorder="1" applyAlignment="1">
      <alignment horizontal="center" vertical="center"/>
    </xf>
    <xf numFmtId="0" fontId="13" fillId="0" borderId="4" xfId="3" applyFont="1" applyBorder="1" applyAlignment="1">
      <alignment horizontal="center" vertical="center"/>
    </xf>
    <xf numFmtId="0" fontId="13" fillId="0" borderId="3" xfId="3" applyFont="1" applyBorder="1" applyAlignment="1">
      <alignment horizontal="center" vertical="center"/>
    </xf>
    <xf numFmtId="0" fontId="13" fillId="0" borderId="11" xfId="3" applyFont="1" applyBorder="1" applyAlignment="1">
      <alignment horizontal="center" vertical="center"/>
    </xf>
    <xf numFmtId="0" fontId="13" fillId="0" borderId="4" xfId="4" applyFont="1" applyBorder="1" applyAlignment="1">
      <alignment horizontal="center" vertical="center"/>
    </xf>
    <xf numFmtId="0" fontId="13" fillId="0" borderId="3" xfId="4" applyFont="1" applyBorder="1" applyAlignment="1">
      <alignment horizontal="center" vertical="center"/>
    </xf>
    <xf numFmtId="0" fontId="13" fillId="0" borderId="11" xfId="4" applyFont="1" applyBorder="1" applyAlignment="1">
      <alignment horizontal="center" vertical="center"/>
    </xf>
  </cellXfs>
  <cellStyles count="5">
    <cellStyle name="Normálna" xfId="0" builtinId="0"/>
    <cellStyle name="normální 2" xfId="1" xr:uid="{00000000-0005-0000-0000-000001000000}"/>
    <cellStyle name="normální 3" xfId="2" xr:uid="{00000000-0005-0000-0000-000002000000}"/>
    <cellStyle name="normální 4" xfId="3" xr:uid="{00000000-0005-0000-0000-000003000000}"/>
    <cellStyle name="normální 5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158745</xdr:colOff>
      <xdr:row>1</xdr:row>
      <xdr:rowOff>0</xdr:rowOff>
    </xdr:from>
    <xdr:to>
      <xdr:col>1</xdr:col>
      <xdr:colOff>785278</xdr:colOff>
      <xdr:row>1</xdr:row>
      <xdr:rowOff>568325</xdr:rowOff>
    </xdr:to>
    <xdr:pic>
      <xdr:nvPicPr>
        <xdr:cNvPr id="2" name="Picture 15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8578" y="635000"/>
          <a:ext cx="626533" cy="568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158745</xdr:colOff>
      <xdr:row>104</xdr:row>
      <xdr:rowOff>0</xdr:rowOff>
    </xdr:from>
    <xdr:to>
      <xdr:col>1</xdr:col>
      <xdr:colOff>785278</xdr:colOff>
      <xdr:row>104</xdr:row>
      <xdr:rowOff>529166</xdr:rowOff>
    </xdr:to>
    <xdr:pic>
      <xdr:nvPicPr>
        <xdr:cNvPr id="3" name="Picture 1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8578" y="22785917"/>
          <a:ext cx="626533" cy="5291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179914</xdr:colOff>
      <xdr:row>0</xdr:row>
      <xdr:rowOff>603250</xdr:rowOff>
    </xdr:from>
    <xdr:to>
      <xdr:col>1</xdr:col>
      <xdr:colOff>806447</xdr:colOff>
      <xdr:row>1</xdr:row>
      <xdr:rowOff>536575</xdr:rowOff>
    </xdr:to>
    <xdr:pic>
      <xdr:nvPicPr>
        <xdr:cNvPr id="2" name="Picture 15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9747" y="603250"/>
          <a:ext cx="626533" cy="568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211664</xdr:colOff>
      <xdr:row>61</xdr:row>
      <xdr:rowOff>613833</xdr:rowOff>
    </xdr:from>
    <xdr:to>
      <xdr:col>1</xdr:col>
      <xdr:colOff>838197</xdr:colOff>
      <xdr:row>62</xdr:row>
      <xdr:rowOff>592667</xdr:rowOff>
    </xdr:to>
    <xdr:pic>
      <xdr:nvPicPr>
        <xdr:cNvPr id="3" name="Picture 15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497" y="14171083"/>
          <a:ext cx="626533" cy="6138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148167</xdr:colOff>
      <xdr:row>1</xdr:row>
      <xdr:rowOff>10584</xdr:rowOff>
    </xdr:from>
    <xdr:to>
      <xdr:col>1</xdr:col>
      <xdr:colOff>774700</xdr:colOff>
      <xdr:row>1</xdr:row>
      <xdr:rowOff>578909</xdr:rowOff>
    </xdr:to>
    <xdr:pic>
      <xdr:nvPicPr>
        <xdr:cNvPr id="2" name="Picture 15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8000" y="645584"/>
          <a:ext cx="626533" cy="568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148167</xdr:colOff>
      <xdr:row>35</xdr:row>
      <xdr:rowOff>10584</xdr:rowOff>
    </xdr:from>
    <xdr:to>
      <xdr:col>1</xdr:col>
      <xdr:colOff>774700</xdr:colOff>
      <xdr:row>36</xdr:row>
      <xdr:rowOff>31750</xdr:rowOff>
    </xdr:to>
    <xdr:pic>
      <xdr:nvPicPr>
        <xdr:cNvPr id="3" name="Picture 15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8000" y="8678334"/>
          <a:ext cx="626533" cy="6561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116417</xdr:colOff>
      <xdr:row>1</xdr:row>
      <xdr:rowOff>0</xdr:rowOff>
    </xdr:from>
    <xdr:to>
      <xdr:col>1</xdr:col>
      <xdr:colOff>742950</xdr:colOff>
      <xdr:row>1</xdr:row>
      <xdr:rowOff>568325</xdr:rowOff>
    </xdr:to>
    <xdr:pic>
      <xdr:nvPicPr>
        <xdr:cNvPr id="2" name="Picture 15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0" y="635000"/>
          <a:ext cx="626533" cy="568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07"/>
  <sheetViews>
    <sheetView tabSelected="1" workbookViewId="0">
      <selection activeCell="D116" sqref="D116"/>
    </sheetView>
  </sheetViews>
  <sheetFormatPr defaultRowHeight="15"/>
  <cols>
    <col min="1" max="1" width="5.42578125" customWidth="1"/>
    <col min="2" max="2" width="13.85546875" customWidth="1"/>
    <col min="5" max="19" width="4.5703125" customWidth="1"/>
    <col min="22" max="22" width="11.85546875" customWidth="1"/>
    <col min="23" max="28" width="4.5703125" customWidth="1"/>
    <col min="29" max="29" width="6.7109375" customWidth="1"/>
  </cols>
  <sheetData>
    <row r="1" spans="1:29" ht="50.25" thickTop="1">
      <c r="A1" s="106" t="s">
        <v>0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7"/>
      <c r="W1" s="107"/>
      <c r="X1" s="107"/>
      <c r="Y1" s="107"/>
      <c r="Z1" s="107"/>
      <c r="AA1" s="107"/>
      <c r="AB1" s="107"/>
      <c r="AC1" s="108"/>
    </row>
    <row r="2" spans="1:29" ht="50.25" thickBot="1">
      <c r="A2" s="12"/>
      <c r="B2" s="9"/>
      <c r="C2" s="43" t="s">
        <v>1</v>
      </c>
      <c r="D2" s="43"/>
      <c r="E2" s="19"/>
      <c r="F2" s="19"/>
      <c r="G2" s="19"/>
      <c r="H2" s="19"/>
      <c r="I2" s="19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46" t="s">
        <v>2</v>
      </c>
      <c r="AC2" s="45"/>
    </row>
    <row r="3" spans="1:29" ht="34.5">
      <c r="A3" s="13"/>
      <c r="B3" s="42" t="s">
        <v>3</v>
      </c>
      <c r="C3" s="2"/>
      <c r="D3" s="2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44">
        <v>9</v>
      </c>
    </row>
    <row r="4" spans="1:29" ht="15.75">
      <c r="A4" s="18">
        <v>0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40" t="s">
        <v>4</v>
      </c>
      <c r="AB4" s="7"/>
      <c r="AC4" s="14"/>
    </row>
    <row r="5" spans="1:29" ht="16.5" thickBot="1">
      <c r="A5" s="12"/>
      <c r="B5" s="37" t="s">
        <v>13</v>
      </c>
      <c r="C5" s="4"/>
      <c r="D5" s="4"/>
      <c r="E5" s="5"/>
      <c r="F5" s="5"/>
      <c r="G5" s="5"/>
      <c r="H5" s="5"/>
      <c r="I5" s="5"/>
      <c r="J5" s="5"/>
      <c r="K5" s="5"/>
      <c r="L5" s="5"/>
      <c r="M5" s="5"/>
      <c r="N5" s="5"/>
      <c r="O5" s="38" t="s">
        <v>5</v>
      </c>
      <c r="P5" s="5"/>
      <c r="Q5" s="5"/>
      <c r="R5" s="5"/>
      <c r="S5" s="5"/>
      <c r="T5" s="1"/>
      <c r="U5" s="1"/>
      <c r="V5" s="39">
        <v>43344</v>
      </c>
      <c r="W5" s="11"/>
      <c r="X5" s="11"/>
      <c r="Y5" s="11"/>
      <c r="Z5" s="1"/>
      <c r="AA5" s="41" t="s">
        <v>6</v>
      </c>
      <c r="AB5" s="6"/>
      <c r="AC5" s="15"/>
    </row>
    <row r="6" spans="1:29">
      <c r="A6" s="28"/>
      <c r="B6" s="16"/>
      <c r="C6" s="16"/>
      <c r="D6" s="16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29" t="s">
        <v>7</v>
      </c>
      <c r="U6" s="21"/>
      <c r="V6" s="23"/>
      <c r="W6" s="33" t="s">
        <v>8</v>
      </c>
      <c r="X6" s="34"/>
      <c r="Y6" s="34"/>
      <c r="Z6" s="35"/>
      <c r="AA6" s="35"/>
      <c r="AB6" s="35"/>
      <c r="AC6" s="36"/>
    </row>
    <row r="7" spans="1:29" ht="15.75" thickBot="1">
      <c r="A7" s="30"/>
      <c r="B7" s="20"/>
      <c r="C7" s="20"/>
      <c r="D7" s="20"/>
      <c r="E7" s="31">
        <v>1</v>
      </c>
      <c r="F7" s="31">
        <v>2</v>
      </c>
      <c r="G7" s="31">
        <v>3</v>
      </c>
      <c r="H7" s="31">
        <v>4</v>
      </c>
      <c r="I7" s="31">
        <v>5</v>
      </c>
      <c r="J7" s="31">
        <v>6</v>
      </c>
      <c r="K7" s="31">
        <v>7</v>
      </c>
      <c r="L7" s="31">
        <v>8</v>
      </c>
      <c r="M7" s="31">
        <v>9</v>
      </c>
      <c r="N7" s="31">
        <v>10</v>
      </c>
      <c r="O7" s="31">
        <v>11</v>
      </c>
      <c r="P7" s="31">
        <v>12</v>
      </c>
      <c r="Q7" s="31">
        <v>13</v>
      </c>
      <c r="R7" s="31">
        <v>14</v>
      </c>
      <c r="S7" s="31">
        <v>15</v>
      </c>
      <c r="T7" s="32" t="s">
        <v>9</v>
      </c>
      <c r="U7" s="32" t="s">
        <v>10</v>
      </c>
      <c r="V7" s="22" t="s">
        <v>11</v>
      </c>
      <c r="W7" s="24">
        <v>0</v>
      </c>
      <c r="X7" s="25">
        <v>1</v>
      </c>
      <c r="Y7" s="25">
        <v>2</v>
      </c>
      <c r="Z7" s="25">
        <v>3</v>
      </c>
      <c r="AA7" s="25">
        <v>5</v>
      </c>
      <c r="AB7" s="27" t="s">
        <v>12</v>
      </c>
      <c r="AC7" s="26">
        <v>20</v>
      </c>
    </row>
    <row r="8" spans="1:29" ht="15.75" thickBot="1">
      <c r="A8" s="64">
        <v>1</v>
      </c>
      <c r="B8" s="65" t="s">
        <v>20</v>
      </c>
      <c r="C8" s="66" t="s">
        <v>21</v>
      </c>
      <c r="D8" s="66"/>
      <c r="E8" s="67">
        <v>0</v>
      </c>
      <c r="F8" s="67">
        <v>0</v>
      </c>
      <c r="G8" s="67">
        <v>0</v>
      </c>
      <c r="H8" s="67">
        <v>0</v>
      </c>
      <c r="I8" s="67">
        <v>0</v>
      </c>
      <c r="J8" s="67">
        <v>0</v>
      </c>
      <c r="K8" s="67">
        <v>0</v>
      </c>
      <c r="L8" s="67">
        <v>0</v>
      </c>
      <c r="M8" s="67">
        <v>0</v>
      </c>
      <c r="N8" s="67">
        <v>1</v>
      </c>
      <c r="O8" s="67"/>
      <c r="P8" s="67"/>
      <c r="Q8" s="67"/>
      <c r="R8" s="67"/>
      <c r="S8" s="67"/>
      <c r="T8" s="68">
        <f t="shared" ref="T8:T39" si="0">IF(E8="","",SUM(E8:S8)+(COUNTIF(E8:S8,"5*")*5))</f>
        <v>1</v>
      </c>
      <c r="U8" s="69">
        <v>3</v>
      </c>
      <c r="V8" s="70">
        <f>SUM(T8:T10)+IF(ISNUMBER(U8),U8,0)+IF(ISNUMBER(U9),U9,0)+IF(ISNUMBER(U10),U10,0)</f>
        <v>11</v>
      </c>
      <c r="W8" s="71">
        <f>COUNTIF($E8:$S8,0)+COUNTIF($E9:$S9,0)+COUNTIF($E10:$S10,0)</f>
        <v>26</v>
      </c>
      <c r="X8" s="71">
        <f>COUNTIF($E8:$S8,1)+COUNTIF($E9:$S9,1)+COUNTIF($E10:$S10,1)</f>
        <v>1</v>
      </c>
      <c r="Y8" s="71">
        <f>COUNTIF($E8:$S8,2)+COUNTIF($E9:$S9,2)+COUNTIF($E10:$S10,2)</f>
        <v>2</v>
      </c>
      <c r="Z8" s="71">
        <f>COUNTIF($E8:$S8,3)+COUNTIF($E9:$S9,3)+COUNTIF($E10:$S10,3)</f>
        <v>1</v>
      </c>
      <c r="AA8" s="71">
        <f>COUNTIF($E8:$S8,5)+COUNTIF($E9:$S9,5)+COUNTIF($E10:$S10,5)</f>
        <v>0</v>
      </c>
      <c r="AB8" s="72">
        <f>COUNTIF($E8:$S8,"5*")+COUNTIF($E9:$S9,"5*")+COUNTIF($E10:$S10,"5*")</f>
        <v>0</v>
      </c>
      <c r="AC8" s="73">
        <f>COUNTIF($E8:$S8,20)+COUNTIF($E9:$S9,20)+COUNTIF($E10:$S10,20)</f>
        <v>0</v>
      </c>
    </row>
    <row r="9" spans="1:29" ht="16.5" thickBot="1">
      <c r="A9" s="74" t="s">
        <v>22</v>
      </c>
      <c r="B9" s="75" t="s">
        <v>23</v>
      </c>
      <c r="C9" s="75" t="s">
        <v>24</v>
      </c>
      <c r="D9" s="75"/>
      <c r="E9" s="76">
        <v>0</v>
      </c>
      <c r="F9" s="76">
        <v>0</v>
      </c>
      <c r="G9" s="76">
        <v>0</v>
      </c>
      <c r="H9" s="76">
        <v>0</v>
      </c>
      <c r="I9" s="76">
        <v>0</v>
      </c>
      <c r="J9" s="76">
        <v>0</v>
      </c>
      <c r="K9" s="76">
        <v>2</v>
      </c>
      <c r="L9" s="76">
        <v>0</v>
      </c>
      <c r="M9" s="76">
        <v>0</v>
      </c>
      <c r="N9" s="76">
        <v>2</v>
      </c>
      <c r="O9" s="76"/>
      <c r="P9" s="76"/>
      <c r="Q9" s="76"/>
      <c r="R9" s="76"/>
      <c r="S9" s="76"/>
      <c r="T9" s="77">
        <f t="shared" si="0"/>
        <v>4</v>
      </c>
      <c r="U9" s="78"/>
      <c r="V9" s="79">
        <v>0.49791666666666651</v>
      </c>
      <c r="W9" s="80" t="s">
        <v>25</v>
      </c>
      <c r="X9" s="81"/>
      <c r="Y9" s="81"/>
      <c r="Z9" s="82"/>
      <c r="AA9" s="82"/>
      <c r="AB9" s="83"/>
      <c r="AC9" s="84" t="str">
        <f>TEXT( (V10-V9+0.00000000000001),"[hh].mm.ss")</f>
        <v>05.20.17</v>
      </c>
    </row>
    <row r="10" spans="1:29" ht="15.75" thickBot="1">
      <c r="A10" s="85" t="s">
        <v>26</v>
      </c>
      <c r="B10" s="86" t="s">
        <v>27</v>
      </c>
      <c r="C10" s="87"/>
      <c r="D10" s="88"/>
      <c r="E10" s="89">
        <v>0</v>
      </c>
      <c r="F10" s="89">
        <v>0</v>
      </c>
      <c r="G10" s="89">
        <v>0</v>
      </c>
      <c r="H10" s="89">
        <v>0</v>
      </c>
      <c r="I10" s="89">
        <v>0</v>
      </c>
      <c r="J10" s="89">
        <v>0</v>
      </c>
      <c r="K10" s="89">
        <v>3</v>
      </c>
      <c r="L10" s="89">
        <v>0</v>
      </c>
      <c r="M10" s="89">
        <v>0</v>
      </c>
      <c r="N10" s="89">
        <v>0</v>
      </c>
      <c r="O10" s="89"/>
      <c r="P10" s="89"/>
      <c r="Q10" s="89"/>
      <c r="R10" s="89"/>
      <c r="S10" s="89"/>
      <c r="T10" s="90">
        <f t="shared" si="0"/>
        <v>3</v>
      </c>
      <c r="U10" s="91"/>
      <c r="V10" s="92">
        <v>0.7203356481481481</v>
      </c>
      <c r="W10" s="93" t="s">
        <v>28</v>
      </c>
      <c r="X10" s="94"/>
      <c r="Y10" s="94"/>
      <c r="Z10" s="95"/>
      <c r="AA10" s="96"/>
      <c r="AB10" s="97"/>
      <c r="AC10" s="98" t="str">
        <f>TEXT(IF($E8="","",(IF($E9="",T8/(15-(COUNTIF($E8:$S8,""))),(IF($E10="",(T8+T9)/(30-(COUNTIF($E8:$S8,"")+COUNTIF($E9:$S9,""))), (T8+T9+T10)/(45-(COUNTIF($E8:$S8,"")+COUNTIF($E9:$S9,"")+COUNTIF($E10:$S10,"")))))))),"0,00")</f>
        <v>0,27</v>
      </c>
    </row>
    <row r="11" spans="1:29" ht="15.75" thickBot="1">
      <c r="A11" s="64">
        <v>2</v>
      </c>
      <c r="B11" s="65" t="s">
        <v>29</v>
      </c>
      <c r="C11" s="66" t="s">
        <v>21</v>
      </c>
      <c r="D11" s="66"/>
      <c r="E11" s="67">
        <v>0</v>
      </c>
      <c r="F11" s="67">
        <v>0</v>
      </c>
      <c r="G11" s="67">
        <v>5</v>
      </c>
      <c r="H11" s="67">
        <v>0</v>
      </c>
      <c r="I11" s="67">
        <v>0</v>
      </c>
      <c r="J11" s="67">
        <v>0</v>
      </c>
      <c r="K11" s="67">
        <v>1</v>
      </c>
      <c r="L11" s="67">
        <v>0</v>
      </c>
      <c r="M11" s="67">
        <v>0</v>
      </c>
      <c r="N11" s="67">
        <v>0</v>
      </c>
      <c r="O11" s="67"/>
      <c r="P11" s="67"/>
      <c r="Q11" s="67"/>
      <c r="R11" s="67"/>
      <c r="S11" s="67"/>
      <c r="T11" s="68">
        <f t="shared" si="0"/>
        <v>6</v>
      </c>
      <c r="U11" s="69">
        <v>6</v>
      </c>
      <c r="V11" s="70">
        <f>SUM(T11:T13)+IF(ISNUMBER(U11),U11,0)+IF(ISNUMBER(U12),U12,0)+IF(ISNUMBER(U13),U13,0)</f>
        <v>16</v>
      </c>
      <c r="W11" s="71">
        <f>COUNTIF($E11:$S11,0)+COUNTIF($E12:$S12,0)+COUNTIF($E13:$S13,0)</f>
        <v>25</v>
      </c>
      <c r="X11" s="71">
        <f>COUNTIF($E11:$S11,1)+COUNTIF($E12:$S12,1)+COUNTIF($E13:$S13,1)</f>
        <v>3</v>
      </c>
      <c r="Y11" s="71">
        <f>COUNTIF($E11:$S11,2)+COUNTIF($E12:$S12,2)+COUNTIF($E13:$S13,2)</f>
        <v>1</v>
      </c>
      <c r="Z11" s="71">
        <f>COUNTIF($E11:$S11,3)+COUNTIF($E12:$S12,3)+COUNTIF($E13:$S13,3)</f>
        <v>0</v>
      </c>
      <c r="AA11" s="71">
        <f>COUNTIF($E11:$S11,5)+COUNTIF($E12:$S12,5)+COUNTIF($E13:$S13,5)</f>
        <v>1</v>
      </c>
      <c r="AB11" s="72">
        <f>COUNTIF($E11:$S11,"5*")+COUNTIF($E12:$S12,"5*")+COUNTIF($E13:$S13,"5*")</f>
        <v>0</v>
      </c>
      <c r="AC11" s="73">
        <f>COUNTIF($E11:$S11,20)+COUNTIF($E12:$S12,20)+COUNTIF($E13:$S13,20)</f>
        <v>0</v>
      </c>
    </row>
    <row r="12" spans="1:29" ht="16.5" thickBot="1">
      <c r="A12" s="74" t="s">
        <v>30</v>
      </c>
      <c r="B12" s="75" t="s">
        <v>23</v>
      </c>
      <c r="C12" s="75" t="s">
        <v>31</v>
      </c>
      <c r="D12" s="75"/>
      <c r="E12" s="76">
        <v>0</v>
      </c>
      <c r="F12" s="76">
        <v>0</v>
      </c>
      <c r="G12" s="76">
        <v>0</v>
      </c>
      <c r="H12" s="76">
        <v>2</v>
      </c>
      <c r="I12" s="76">
        <v>0</v>
      </c>
      <c r="J12" s="76">
        <v>0</v>
      </c>
      <c r="K12" s="76">
        <v>1</v>
      </c>
      <c r="L12" s="76">
        <v>0</v>
      </c>
      <c r="M12" s="76">
        <v>0</v>
      </c>
      <c r="N12" s="76">
        <v>0</v>
      </c>
      <c r="O12" s="76"/>
      <c r="P12" s="76"/>
      <c r="Q12" s="76"/>
      <c r="R12" s="76"/>
      <c r="S12" s="76"/>
      <c r="T12" s="77">
        <f t="shared" si="0"/>
        <v>3</v>
      </c>
      <c r="U12" s="78"/>
      <c r="V12" s="79">
        <v>0.49722222222222207</v>
      </c>
      <c r="W12" s="80" t="s">
        <v>25</v>
      </c>
      <c r="X12" s="81"/>
      <c r="Y12" s="81"/>
      <c r="Z12" s="82"/>
      <c r="AA12" s="82"/>
      <c r="AB12" s="83"/>
      <c r="AC12" s="84" t="str">
        <f>TEXT( (V13-V12+0.00000000000001),"[hh].mm.ss")</f>
        <v>05.29.03</v>
      </c>
    </row>
    <row r="13" spans="1:29" ht="15.75" thickBot="1">
      <c r="A13" s="85" t="s">
        <v>26</v>
      </c>
      <c r="B13" s="86" t="s">
        <v>32</v>
      </c>
      <c r="C13" s="87"/>
      <c r="D13" s="88"/>
      <c r="E13" s="89">
        <v>0</v>
      </c>
      <c r="F13" s="89">
        <v>0</v>
      </c>
      <c r="G13" s="89">
        <v>0</v>
      </c>
      <c r="H13" s="89">
        <v>0</v>
      </c>
      <c r="I13" s="89">
        <v>0</v>
      </c>
      <c r="J13" s="89">
        <v>0</v>
      </c>
      <c r="K13" s="89">
        <v>1</v>
      </c>
      <c r="L13" s="89">
        <v>0</v>
      </c>
      <c r="M13" s="89">
        <v>0</v>
      </c>
      <c r="N13" s="89">
        <v>0</v>
      </c>
      <c r="O13" s="89"/>
      <c r="P13" s="89"/>
      <c r="Q13" s="89"/>
      <c r="R13" s="89"/>
      <c r="S13" s="89"/>
      <c r="T13" s="90">
        <f t="shared" si="0"/>
        <v>1</v>
      </c>
      <c r="U13" s="91"/>
      <c r="V13" s="92">
        <v>0.72572916666666665</v>
      </c>
      <c r="W13" s="93" t="s">
        <v>28</v>
      </c>
      <c r="X13" s="94"/>
      <c r="Y13" s="94"/>
      <c r="Z13" s="95"/>
      <c r="AA13" s="96"/>
      <c r="AB13" s="97"/>
      <c r="AC13" s="98" t="str">
        <f>TEXT(IF($E11="","",(IF($E12="",T11/(15-(COUNTIF($E11:$S11,""))),(IF($E13="",(T11+T12)/(30-(COUNTIF($E11:$S11,"")+COUNTIF($E12:$S12,""))), (T11+T12+T13)/(45-(COUNTIF($E11:$S11,"")+COUNTIF($E12:$S12,"")+COUNTIF($E13:$S13,"")))))))),"0,00")</f>
        <v>0,33</v>
      </c>
    </row>
    <row r="14" spans="1:29" ht="15.75" thickBot="1">
      <c r="A14" s="64">
        <v>15</v>
      </c>
      <c r="B14" s="65" t="s">
        <v>33</v>
      </c>
      <c r="C14" s="66" t="s">
        <v>34</v>
      </c>
      <c r="D14" s="66"/>
      <c r="E14" s="67">
        <v>5</v>
      </c>
      <c r="F14" s="67">
        <v>3</v>
      </c>
      <c r="G14" s="67">
        <v>5</v>
      </c>
      <c r="H14" s="67">
        <v>2</v>
      </c>
      <c r="I14" s="67">
        <v>1</v>
      </c>
      <c r="J14" s="67">
        <v>2</v>
      </c>
      <c r="K14" s="67">
        <v>2</v>
      </c>
      <c r="L14" s="67">
        <v>0</v>
      </c>
      <c r="M14" s="67">
        <v>3</v>
      </c>
      <c r="N14" s="67">
        <v>3</v>
      </c>
      <c r="O14" s="67"/>
      <c r="P14" s="67"/>
      <c r="Q14" s="67"/>
      <c r="R14" s="67"/>
      <c r="S14" s="67"/>
      <c r="T14" s="68">
        <f t="shared" si="0"/>
        <v>26</v>
      </c>
      <c r="U14" s="69">
        <v>5</v>
      </c>
      <c r="V14" s="70">
        <f>SUM(T14:T16)+IF(ISNUMBER(U14),U14,0)+IF(ISNUMBER(U15),U15,0)+IF(ISNUMBER(U16),U16,0)</f>
        <v>75</v>
      </c>
      <c r="W14" s="71">
        <f>COUNTIF($E14:$S14,0)+COUNTIF($E15:$S15,0)+COUNTIF($E16:$S16,0)</f>
        <v>3</v>
      </c>
      <c r="X14" s="71">
        <f>COUNTIF($E14:$S14,1)+COUNTIF($E15:$S15,1)+COUNTIF($E16:$S16,1)</f>
        <v>9</v>
      </c>
      <c r="Y14" s="71">
        <f>COUNTIF($E14:$S14,2)+COUNTIF($E15:$S15,2)+COUNTIF($E16:$S16,2)</f>
        <v>5</v>
      </c>
      <c r="Z14" s="71">
        <f>COUNTIF($E14:$S14,3)+COUNTIF($E15:$S15,3)+COUNTIF($E16:$S16,3)</f>
        <v>7</v>
      </c>
      <c r="AA14" s="71">
        <f>COUNTIF($E14:$S14,5)+COUNTIF($E15:$S15,5)+COUNTIF($E16:$S16,5)</f>
        <v>6</v>
      </c>
      <c r="AB14" s="72">
        <f>COUNTIF($E14:$S14,"5*")+COUNTIF($E15:$S15,"5*")+COUNTIF($E16:$S16,"5*")</f>
        <v>0</v>
      </c>
      <c r="AC14" s="73">
        <f>COUNTIF($E14:$S14,20)+COUNTIF($E15:$S15,20)+COUNTIF($E16:$S16,20)</f>
        <v>0</v>
      </c>
    </row>
    <row r="15" spans="1:29" ht="16.5" thickBot="1">
      <c r="A15" s="74" t="s">
        <v>35</v>
      </c>
      <c r="B15" s="75" t="s">
        <v>36</v>
      </c>
      <c r="C15" s="75" t="s">
        <v>37</v>
      </c>
      <c r="D15" s="75"/>
      <c r="E15" s="76">
        <v>1</v>
      </c>
      <c r="F15" s="76">
        <v>3</v>
      </c>
      <c r="G15" s="76">
        <v>5</v>
      </c>
      <c r="H15" s="76">
        <v>3</v>
      </c>
      <c r="I15" s="76">
        <v>1</v>
      </c>
      <c r="J15" s="76">
        <v>1</v>
      </c>
      <c r="K15" s="76">
        <v>1</v>
      </c>
      <c r="L15" s="76">
        <v>5</v>
      </c>
      <c r="M15" s="76">
        <v>2</v>
      </c>
      <c r="N15" s="76">
        <v>3</v>
      </c>
      <c r="O15" s="76"/>
      <c r="P15" s="76"/>
      <c r="Q15" s="76"/>
      <c r="R15" s="76"/>
      <c r="S15" s="76"/>
      <c r="T15" s="77">
        <f t="shared" si="0"/>
        <v>25</v>
      </c>
      <c r="U15" s="78"/>
      <c r="V15" s="79">
        <v>0.49583333333333318</v>
      </c>
      <c r="W15" s="80" t="s">
        <v>25</v>
      </c>
      <c r="X15" s="81"/>
      <c r="Y15" s="81"/>
      <c r="Z15" s="82"/>
      <c r="AA15" s="82"/>
      <c r="AB15" s="83"/>
      <c r="AC15" s="84" t="str">
        <f>TEXT( (V16-V15+0.00000000000001),"[hh].mm.ss")</f>
        <v>05.29.16</v>
      </c>
    </row>
    <row r="16" spans="1:29" ht="15.75" thickBot="1">
      <c r="A16" s="85" t="s">
        <v>26</v>
      </c>
      <c r="B16" s="86" t="s">
        <v>38</v>
      </c>
      <c r="C16" s="87"/>
      <c r="D16" s="88"/>
      <c r="E16" s="89">
        <v>3</v>
      </c>
      <c r="F16" s="89">
        <v>0</v>
      </c>
      <c r="G16" s="89">
        <v>5</v>
      </c>
      <c r="H16" s="89">
        <v>1</v>
      </c>
      <c r="I16" s="89">
        <v>2</v>
      </c>
      <c r="J16" s="89">
        <v>0</v>
      </c>
      <c r="K16" s="89">
        <v>1</v>
      </c>
      <c r="L16" s="89">
        <v>1</v>
      </c>
      <c r="M16" s="89">
        <v>1</v>
      </c>
      <c r="N16" s="89">
        <v>5</v>
      </c>
      <c r="O16" s="89"/>
      <c r="P16" s="89"/>
      <c r="Q16" s="89"/>
      <c r="R16" s="89"/>
      <c r="S16" s="89"/>
      <c r="T16" s="90">
        <f t="shared" si="0"/>
        <v>19</v>
      </c>
      <c r="U16" s="91"/>
      <c r="V16" s="92">
        <v>0.72449074074074071</v>
      </c>
      <c r="W16" s="93" t="s">
        <v>28</v>
      </c>
      <c r="X16" s="94"/>
      <c r="Y16" s="94"/>
      <c r="Z16" s="95"/>
      <c r="AA16" s="96"/>
      <c r="AB16" s="97"/>
      <c r="AC16" s="98" t="str">
        <f>TEXT(IF($E14="","",(IF($E15="",T14/(15-(COUNTIF($E14:$S14,""))),(IF($E16="",(T14+T15)/(30-(COUNTIF($E14:$S14,"")+COUNTIF($E15:$S15,""))), (T14+T15+T16)/(45-(COUNTIF($E14:$S14,"")+COUNTIF($E15:$S15,"")+COUNTIF($E16:$S16,"")))))))),"0,00")</f>
        <v>2,33</v>
      </c>
    </row>
    <row r="17" spans="1:29" ht="15.75" thickBot="1">
      <c r="A17" s="64">
        <v>4</v>
      </c>
      <c r="B17" s="65" t="s">
        <v>39</v>
      </c>
      <c r="C17" s="66" t="s">
        <v>40</v>
      </c>
      <c r="D17" s="66"/>
      <c r="E17" s="67">
        <v>5</v>
      </c>
      <c r="F17" s="67">
        <v>3</v>
      </c>
      <c r="G17" s="67">
        <v>5</v>
      </c>
      <c r="H17" s="67">
        <v>5</v>
      </c>
      <c r="I17" s="67">
        <v>5</v>
      </c>
      <c r="J17" s="67">
        <v>1</v>
      </c>
      <c r="K17" s="67">
        <v>5</v>
      </c>
      <c r="L17" s="67">
        <v>0</v>
      </c>
      <c r="M17" s="67">
        <v>2</v>
      </c>
      <c r="N17" s="67">
        <v>3</v>
      </c>
      <c r="O17" s="67"/>
      <c r="P17" s="67"/>
      <c r="Q17" s="67"/>
      <c r="R17" s="67"/>
      <c r="S17" s="67"/>
      <c r="T17" s="68">
        <f t="shared" si="0"/>
        <v>34</v>
      </c>
      <c r="U17" s="69">
        <v>4</v>
      </c>
      <c r="V17" s="70">
        <f>SUM(T17:T19)+IF(ISNUMBER(U17),U17,0)+IF(ISNUMBER(U18),U18,0)+IF(ISNUMBER(U19),U19,0)</f>
        <v>96</v>
      </c>
      <c r="W17" s="71">
        <f>COUNTIF($E17:$S17,0)+COUNTIF($E18:$S18,0)+COUNTIF($E19:$S19,0)</f>
        <v>1</v>
      </c>
      <c r="X17" s="71">
        <f>COUNTIF($E17:$S17,1)+COUNTIF($E18:$S18,1)+COUNTIF($E19:$S19,1)</f>
        <v>9</v>
      </c>
      <c r="Y17" s="71">
        <f>COUNTIF($E17:$S17,2)+COUNTIF($E18:$S18,2)+COUNTIF($E19:$S19,2)</f>
        <v>5</v>
      </c>
      <c r="Z17" s="71">
        <f>COUNTIF($E17:$S17,3)+COUNTIF($E18:$S18,3)+COUNTIF($E19:$S19,3)</f>
        <v>3</v>
      </c>
      <c r="AA17" s="71">
        <f>COUNTIF($E17:$S17,5)+COUNTIF($E18:$S18,5)+COUNTIF($E19:$S19,5)</f>
        <v>12</v>
      </c>
      <c r="AB17" s="72">
        <f>COUNTIF($E17:$S17,"5*")+COUNTIF($E18:$S18,"5*")+COUNTIF($E19:$S19,"5*")</f>
        <v>0</v>
      </c>
      <c r="AC17" s="73">
        <f>COUNTIF($E17:$S17,20)+COUNTIF($E18:$S18,20)+COUNTIF($E19:$S19,20)</f>
        <v>0</v>
      </c>
    </row>
    <row r="18" spans="1:29" ht="16.5" thickBot="1">
      <c r="A18" s="74" t="s">
        <v>41</v>
      </c>
      <c r="B18" s="75" t="s">
        <v>23</v>
      </c>
      <c r="C18" s="75" t="s">
        <v>24</v>
      </c>
      <c r="D18" s="75"/>
      <c r="E18" s="76">
        <v>1</v>
      </c>
      <c r="F18" s="76">
        <v>1</v>
      </c>
      <c r="G18" s="76">
        <v>5</v>
      </c>
      <c r="H18" s="76">
        <v>3</v>
      </c>
      <c r="I18" s="76">
        <v>1</v>
      </c>
      <c r="J18" s="76">
        <v>1</v>
      </c>
      <c r="K18" s="76">
        <v>5</v>
      </c>
      <c r="L18" s="76">
        <v>2</v>
      </c>
      <c r="M18" s="76">
        <v>2</v>
      </c>
      <c r="N18" s="76">
        <v>5</v>
      </c>
      <c r="O18" s="76"/>
      <c r="P18" s="76"/>
      <c r="Q18" s="76"/>
      <c r="R18" s="76"/>
      <c r="S18" s="76"/>
      <c r="T18" s="77">
        <f t="shared" si="0"/>
        <v>26</v>
      </c>
      <c r="U18" s="78"/>
      <c r="V18" s="79">
        <v>0.49513888888888874</v>
      </c>
      <c r="W18" s="80" t="s">
        <v>25</v>
      </c>
      <c r="X18" s="81"/>
      <c r="Y18" s="81"/>
      <c r="Z18" s="82"/>
      <c r="AA18" s="82"/>
      <c r="AB18" s="83"/>
      <c r="AC18" s="84" t="str">
        <f>TEXT( (V19-V18+0.00000000000001),"[hh].mm.ss")</f>
        <v>05.34.00</v>
      </c>
    </row>
    <row r="19" spans="1:29" ht="15.75" thickBot="1">
      <c r="A19" s="85" t="s">
        <v>26</v>
      </c>
      <c r="B19" s="86" t="s">
        <v>42</v>
      </c>
      <c r="C19" s="87"/>
      <c r="D19" s="88"/>
      <c r="E19" s="89">
        <v>5</v>
      </c>
      <c r="F19" s="89">
        <v>1</v>
      </c>
      <c r="G19" s="89">
        <v>5</v>
      </c>
      <c r="H19" s="89">
        <v>5</v>
      </c>
      <c r="I19" s="89">
        <v>2</v>
      </c>
      <c r="J19" s="89">
        <v>1</v>
      </c>
      <c r="K19" s="89">
        <v>5</v>
      </c>
      <c r="L19" s="89">
        <v>1</v>
      </c>
      <c r="M19" s="89">
        <v>1</v>
      </c>
      <c r="N19" s="89">
        <v>2</v>
      </c>
      <c r="O19" s="89"/>
      <c r="P19" s="89"/>
      <c r="Q19" s="89"/>
      <c r="R19" s="89"/>
      <c r="S19" s="89"/>
      <c r="T19" s="90">
        <f t="shared" si="0"/>
        <v>28</v>
      </c>
      <c r="U19" s="91">
        <v>4</v>
      </c>
      <c r="V19" s="92">
        <v>0.7270833333333333</v>
      </c>
      <c r="W19" s="93" t="s">
        <v>28</v>
      </c>
      <c r="X19" s="94"/>
      <c r="Y19" s="94"/>
      <c r="Z19" s="95"/>
      <c r="AA19" s="96"/>
      <c r="AB19" s="97"/>
      <c r="AC19" s="98" t="str">
        <f>TEXT(IF($E17="","",(IF($E18="",T17/(15-(COUNTIF($E17:$S17,""))),(IF($E19="",(T17+T18)/(30-(COUNTIF($E17:$S17,"")+COUNTIF($E18:$S18,""))), (T17+T18+T19)/(45-(COUNTIF($E17:$S17,"")+COUNTIF($E18:$S18,"")+COUNTIF($E19:$S19,"")))))))),"0,00")</f>
        <v>2,93</v>
      </c>
    </row>
    <row r="20" spans="1:29" ht="15.75" thickBot="1">
      <c r="A20" s="64">
        <v>3</v>
      </c>
      <c r="B20" s="65" t="s">
        <v>39</v>
      </c>
      <c r="C20" s="66" t="s">
        <v>43</v>
      </c>
      <c r="D20" s="66"/>
      <c r="E20" s="67">
        <v>5</v>
      </c>
      <c r="F20" s="67">
        <v>3</v>
      </c>
      <c r="G20" s="67">
        <v>5</v>
      </c>
      <c r="H20" s="67">
        <v>5</v>
      </c>
      <c r="I20" s="67">
        <v>0</v>
      </c>
      <c r="J20" s="67">
        <v>3</v>
      </c>
      <c r="K20" s="67">
        <v>5</v>
      </c>
      <c r="L20" s="67">
        <v>2</v>
      </c>
      <c r="M20" s="67">
        <v>3</v>
      </c>
      <c r="N20" s="67">
        <v>2</v>
      </c>
      <c r="O20" s="67"/>
      <c r="P20" s="67"/>
      <c r="Q20" s="67"/>
      <c r="R20" s="67"/>
      <c r="S20" s="67"/>
      <c r="T20" s="68">
        <f t="shared" si="0"/>
        <v>33</v>
      </c>
      <c r="U20" s="69"/>
      <c r="V20" s="70">
        <f>SUM(T20:T22)+IF(ISNUMBER(U20),U20,0)+IF(ISNUMBER(U21),U21,0)+IF(ISNUMBER(U22),U22,0)</f>
        <v>99</v>
      </c>
      <c r="W20" s="71">
        <f>COUNTIF($E20:$S20,0)+COUNTIF($E21:$S21,0)+COUNTIF($E22:$S22,0)</f>
        <v>4</v>
      </c>
      <c r="X20" s="71">
        <f>COUNTIF($E20:$S20,1)+COUNTIF($E21:$S21,1)+COUNTIF($E22:$S22,1)</f>
        <v>2</v>
      </c>
      <c r="Y20" s="71">
        <f>COUNTIF($E20:$S20,2)+COUNTIF($E21:$S21,2)+COUNTIF($E22:$S22,2)</f>
        <v>5</v>
      </c>
      <c r="Z20" s="71">
        <f>COUNTIF($E20:$S20,3)+COUNTIF($E21:$S21,3)+COUNTIF($E22:$S22,3)</f>
        <v>4</v>
      </c>
      <c r="AA20" s="71">
        <f>COUNTIF($E20:$S20,5)+COUNTIF($E21:$S21,5)+COUNTIF($E22:$S22,5)</f>
        <v>15</v>
      </c>
      <c r="AB20" s="72">
        <f>COUNTIF($E20:$S20,"5*")+COUNTIF($E21:$S21,"5*")+COUNTIF($E22:$S22,"5*")</f>
        <v>0</v>
      </c>
      <c r="AC20" s="73">
        <f>COUNTIF($E20:$S20,20)+COUNTIF($E21:$S21,20)+COUNTIF($E22:$S22,20)</f>
        <v>0</v>
      </c>
    </row>
    <row r="21" spans="1:29" ht="16.5" thickBot="1">
      <c r="A21" s="74" t="s">
        <v>44</v>
      </c>
      <c r="B21" s="75" t="s">
        <v>23</v>
      </c>
      <c r="C21" s="75" t="s">
        <v>24</v>
      </c>
      <c r="D21" s="75"/>
      <c r="E21" s="76">
        <v>2</v>
      </c>
      <c r="F21" s="76">
        <v>1</v>
      </c>
      <c r="G21" s="76">
        <v>5</v>
      </c>
      <c r="H21" s="76">
        <v>5</v>
      </c>
      <c r="I21" s="76">
        <v>2</v>
      </c>
      <c r="J21" s="76">
        <v>2</v>
      </c>
      <c r="K21" s="76">
        <v>5</v>
      </c>
      <c r="L21" s="76">
        <v>0</v>
      </c>
      <c r="M21" s="76">
        <v>5</v>
      </c>
      <c r="N21" s="76">
        <v>5</v>
      </c>
      <c r="O21" s="76"/>
      <c r="P21" s="76"/>
      <c r="Q21" s="76"/>
      <c r="R21" s="76"/>
      <c r="S21" s="76"/>
      <c r="T21" s="77">
        <f t="shared" si="0"/>
        <v>32</v>
      </c>
      <c r="U21" s="78"/>
      <c r="V21" s="79">
        <v>0.49652777777777762</v>
      </c>
      <c r="W21" s="80" t="s">
        <v>25</v>
      </c>
      <c r="X21" s="81"/>
      <c r="Y21" s="81"/>
      <c r="Z21" s="82"/>
      <c r="AA21" s="82"/>
      <c r="AB21" s="83"/>
      <c r="AC21" s="84" t="str">
        <f>TEXT( (V22-V21+0.00000000000001),"[hh].mm.ss")</f>
        <v>05.29.16</v>
      </c>
    </row>
    <row r="22" spans="1:29" ht="15.75" thickBot="1">
      <c r="A22" s="85" t="s">
        <v>26</v>
      </c>
      <c r="B22" s="86" t="s">
        <v>45</v>
      </c>
      <c r="C22" s="87"/>
      <c r="D22" s="88"/>
      <c r="E22" s="89">
        <v>5</v>
      </c>
      <c r="F22" s="89">
        <v>0</v>
      </c>
      <c r="G22" s="89">
        <v>5</v>
      </c>
      <c r="H22" s="89">
        <v>3</v>
      </c>
      <c r="I22" s="89">
        <v>0</v>
      </c>
      <c r="J22" s="89">
        <v>1</v>
      </c>
      <c r="K22" s="89">
        <v>5</v>
      </c>
      <c r="L22" s="89">
        <v>5</v>
      </c>
      <c r="M22" s="89">
        <v>5</v>
      </c>
      <c r="N22" s="89">
        <v>5</v>
      </c>
      <c r="O22" s="89"/>
      <c r="P22" s="89"/>
      <c r="Q22" s="89"/>
      <c r="R22" s="89"/>
      <c r="S22" s="89"/>
      <c r="T22" s="90">
        <f t="shared" si="0"/>
        <v>34</v>
      </c>
      <c r="U22" s="91"/>
      <c r="V22" s="92">
        <v>0.72518518518518515</v>
      </c>
      <c r="W22" s="93" t="s">
        <v>28</v>
      </c>
      <c r="X22" s="94"/>
      <c r="Y22" s="94"/>
      <c r="Z22" s="95"/>
      <c r="AA22" s="96"/>
      <c r="AB22" s="97"/>
      <c r="AC22" s="98" t="str">
        <f>TEXT(IF($E20="","",(IF($E21="",T20/(15-(COUNTIF($E20:$S20,""))),(IF($E22="",(T20+T21)/(30-(COUNTIF($E20:$S20,"")+COUNTIF($E21:$S21,""))), (T20+T21+T22)/(45-(COUNTIF($E20:$S20,"")+COUNTIF($E21:$S21,"")+COUNTIF($E22:$S22,"")))))))),"0,00")</f>
        <v>3,30</v>
      </c>
    </row>
    <row r="23" spans="1:29" ht="15.75" thickBot="1">
      <c r="A23" s="64">
        <v>6</v>
      </c>
      <c r="B23" s="65" t="s">
        <v>46</v>
      </c>
      <c r="C23" s="66" t="s">
        <v>47</v>
      </c>
      <c r="D23" s="66"/>
      <c r="E23" s="67">
        <v>5</v>
      </c>
      <c r="F23" s="67">
        <v>5</v>
      </c>
      <c r="G23" s="67">
        <v>5</v>
      </c>
      <c r="H23" s="67">
        <v>5</v>
      </c>
      <c r="I23" s="67">
        <v>5</v>
      </c>
      <c r="J23" s="67">
        <v>5</v>
      </c>
      <c r="K23" s="67">
        <v>5</v>
      </c>
      <c r="L23" s="67">
        <v>3</v>
      </c>
      <c r="M23" s="67">
        <v>5</v>
      </c>
      <c r="N23" s="67">
        <v>5</v>
      </c>
      <c r="O23" s="67"/>
      <c r="P23" s="67"/>
      <c r="Q23" s="67"/>
      <c r="R23" s="67"/>
      <c r="S23" s="67"/>
      <c r="T23" s="68">
        <f t="shared" si="0"/>
        <v>48</v>
      </c>
      <c r="U23" s="69"/>
      <c r="V23" s="70">
        <f>SUM(T23:T25)+IF(ISNUMBER(U23),U23,0)+IF(ISNUMBER(U24),U24,0)+IF(ISNUMBER(U25),U25,0)</f>
        <v>130</v>
      </c>
      <c r="W23" s="71">
        <f>COUNTIF($E23:$S23,0)+COUNTIF($E24:$S24,0)+COUNTIF($E25:$S25,0)</f>
        <v>0</v>
      </c>
      <c r="X23" s="71">
        <f>COUNTIF($E23:$S23,1)+COUNTIF($E24:$S24,1)+COUNTIF($E25:$S25,1)</f>
        <v>2</v>
      </c>
      <c r="Y23" s="71">
        <f>COUNTIF($E23:$S23,2)+COUNTIF($E24:$S24,2)+COUNTIF($E25:$S25,2)</f>
        <v>0</v>
      </c>
      <c r="Z23" s="71">
        <f>COUNTIF($E23:$S23,3)+COUNTIF($E24:$S24,3)+COUNTIF($E25:$S25,3)</f>
        <v>6</v>
      </c>
      <c r="AA23" s="71">
        <f>COUNTIF($E23:$S23,5)+COUNTIF($E24:$S24,5)+COUNTIF($E25:$S25,5)</f>
        <v>22</v>
      </c>
      <c r="AB23" s="72">
        <f>COUNTIF($E23:$S23,"5*")+COUNTIF($E24:$S24,"5*")+COUNTIF($E25:$S25,"5*")</f>
        <v>0</v>
      </c>
      <c r="AC23" s="73">
        <f>COUNTIF($E23:$S23,20)+COUNTIF($E24:$S24,20)+COUNTIF($E25:$S25,20)</f>
        <v>0</v>
      </c>
    </row>
    <row r="24" spans="1:29" ht="16.5" thickBot="1">
      <c r="A24" s="74" t="s">
        <v>48</v>
      </c>
      <c r="B24" s="75" t="s">
        <v>23</v>
      </c>
      <c r="C24" s="75" t="s">
        <v>31</v>
      </c>
      <c r="D24" s="75"/>
      <c r="E24" s="76">
        <v>5</v>
      </c>
      <c r="F24" s="76">
        <v>3</v>
      </c>
      <c r="G24" s="76">
        <v>5</v>
      </c>
      <c r="H24" s="76">
        <v>5</v>
      </c>
      <c r="I24" s="76">
        <v>1</v>
      </c>
      <c r="J24" s="76">
        <v>3</v>
      </c>
      <c r="K24" s="76">
        <v>5</v>
      </c>
      <c r="L24" s="76">
        <v>1</v>
      </c>
      <c r="M24" s="76">
        <v>5</v>
      </c>
      <c r="N24" s="76">
        <v>5</v>
      </c>
      <c r="O24" s="76"/>
      <c r="P24" s="76"/>
      <c r="Q24" s="76"/>
      <c r="R24" s="76"/>
      <c r="S24" s="76"/>
      <c r="T24" s="77">
        <f t="shared" si="0"/>
        <v>38</v>
      </c>
      <c r="U24" s="78"/>
      <c r="V24" s="79">
        <v>0.4944444444444443</v>
      </c>
      <c r="W24" s="80" t="s">
        <v>25</v>
      </c>
      <c r="X24" s="81"/>
      <c r="Y24" s="81"/>
      <c r="Z24" s="82"/>
      <c r="AA24" s="82"/>
      <c r="AB24" s="83"/>
      <c r="AC24" s="84" t="str">
        <f>TEXT( (V25-V24+0.00000000000001),"[hh].mm.ss")</f>
        <v>04.47.16</v>
      </c>
    </row>
    <row r="25" spans="1:29" ht="15.75" thickBot="1">
      <c r="A25" s="85" t="s">
        <v>26</v>
      </c>
      <c r="B25" s="86" t="s">
        <v>49</v>
      </c>
      <c r="C25" s="87"/>
      <c r="D25" s="88"/>
      <c r="E25" s="89">
        <v>5</v>
      </c>
      <c r="F25" s="89">
        <v>3</v>
      </c>
      <c r="G25" s="89">
        <v>5</v>
      </c>
      <c r="H25" s="89">
        <v>5</v>
      </c>
      <c r="I25" s="89">
        <v>3</v>
      </c>
      <c r="J25" s="89">
        <v>3</v>
      </c>
      <c r="K25" s="89">
        <v>5</v>
      </c>
      <c r="L25" s="89">
        <v>5</v>
      </c>
      <c r="M25" s="89">
        <v>5</v>
      </c>
      <c r="N25" s="89">
        <v>5</v>
      </c>
      <c r="O25" s="89"/>
      <c r="P25" s="89"/>
      <c r="Q25" s="89"/>
      <c r="R25" s="89"/>
      <c r="S25" s="89"/>
      <c r="T25" s="90">
        <f t="shared" si="0"/>
        <v>44</v>
      </c>
      <c r="U25" s="91"/>
      <c r="V25" s="92">
        <v>0.69393518518518515</v>
      </c>
      <c r="W25" s="93" t="s">
        <v>28</v>
      </c>
      <c r="X25" s="94"/>
      <c r="Y25" s="94"/>
      <c r="Z25" s="95"/>
      <c r="AA25" s="96"/>
      <c r="AB25" s="97"/>
      <c r="AC25" s="98" t="str">
        <f>TEXT(IF($E23="","",(IF($E24="",T23/(15-(COUNTIF($E23:$S23,""))),(IF($E25="",(T23+T24)/(30-(COUNTIF($E23:$S23,"")+COUNTIF($E24:$S24,""))), (T23+T24+T25)/(45-(COUNTIF($E23:$S23,"")+COUNTIF($E24:$S24,"")+COUNTIF($E25:$S25,"")))))))),"0,00")</f>
        <v>4,33</v>
      </c>
    </row>
    <row r="26" spans="1:29" ht="15.75" thickBot="1">
      <c r="A26" s="64">
        <v>59</v>
      </c>
      <c r="B26" s="65" t="s">
        <v>50</v>
      </c>
      <c r="C26" s="66" t="s">
        <v>51</v>
      </c>
      <c r="D26" s="66"/>
      <c r="E26" s="67">
        <v>0</v>
      </c>
      <c r="F26" s="67">
        <v>0</v>
      </c>
      <c r="G26" s="67">
        <v>0</v>
      </c>
      <c r="H26" s="67">
        <v>1</v>
      </c>
      <c r="I26" s="67">
        <v>0</v>
      </c>
      <c r="J26" s="67">
        <v>0</v>
      </c>
      <c r="K26" s="67">
        <v>0</v>
      </c>
      <c r="L26" s="67">
        <v>0</v>
      </c>
      <c r="M26" s="67">
        <v>0</v>
      </c>
      <c r="N26" s="67">
        <v>0</v>
      </c>
      <c r="O26" s="67"/>
      <c r="P26" s="67"/>
      <c r="Q26" s="67"/>
      <c r="R26" s="67"/>
      <c r="S26" s="67"/>
      <c r="T26" s="68">
        <f t="shared" si="0"/>
        <v>1</v>
      </c>
      <c r="U26" s="69"/>
      <c r="V26" s="70">
        <f>SUM(T26:T28)+IF(ISNUMBER(U26),U26,0)+IF(ISNUMBER(U27),U27,0)+IF(ISNUMBER(U28),U28,0)</f>
        <v>6</v>
      </c>
      <c r="W26" s="71">
        <f>COUNTIF($E26:$S26,0)+COUNTIF($E27:$S27,0)+COUNTIF($E28:$S28,0)</f>
        <v>25</v>
      </c>
      <c r="X26" s="71">
        <f>COUNTIF($E26:$S26,1)+COUNTIF($E27:$S27,1)+COUNTIF($E28:$S28,1)</f>
        <v>4</v>
      </c>
      <c r="Y26" s="71">
        <f>COUNTIF($E26:$S26,2)+COUNTIF($E27:$S27,2)+COUNTIF($E28:$S28,2)</f>
        <v>1</v>
      </c>
      <c r="Z26" s="71">
        <f>COUNTIF($E26:$S26,3)+COUNTIF($E27:$S27,3)+COUNTIF($E28:$S28,3)</f>
        <v>0</v>
      </c>
      <c r="AA26" s="71">
        <f>COUNTIF($E26:$S26,5)+COUNTIF($E27:$S27,5)+COUNTIF($E28:$S28,5)</f>
        <v>0</v>
      </c>
      <c r="AB26" s="72">
        <f>COUNTIF($E26:$S26,"5*")+COUNTIF($E27:$S27,"5*")+COUNTIF($E28:$S28,"5*")</f>
        <v>0</v>
      </c>
      <c r="AC26" s="73">
        <f>COUNTIF($E26:$S26,20)+COUNTIF($E27:$S27,20)+COUNTIF($E28:$S28,20)</f>
        <v>0</v>
      </c>
    </row>
    <row r="27" spans="1:29" ht="16.5" thickBot="1">
      <c r="A27" s="74" t="s">
        <v>126</v>
      </c>
      <c r="B27" s="75" t="s">
        <v>23</v>
      </c>
      <c r="C27" s="75" t="s">
        <v>31</v>
      </c>
      <c r="D27" s="75"/>
      <c r="E27" s="76">
        <v>0</v>
      </c>
      <c r="F27" s="76">
        <v>0</v>
      </c>
      <c r="G27" s="76">
        <v>0</v>
      </c>
      <c r="H27" s="76">
        <v>0</v>
      </c>
      <c r="I27" s="76">
        <v>0</v>
      </c>
      <c r="J27" s="76">
        <v>0</v>
      </c>
      <c r="K27" s="76">
        <v>0</v>
      </c>
      <c r="L27" s="76">
        <v>0</v>
      </c>
      <c r="M27" s="76">
        <v>0</v>
      </c>
      <c r="N27" s="76">
        <v>0</v>
      </c>
      <c r="O27" s="76"/>
      <c r="P27" s="76"/>
      <c r="Q27" s="76"/>
      <c r="R27" s="76"/>
      <c r="S27" s="76"/>
      <c r="T27" s="77">
        <f t="shared" si="0"/>
        <v>0</v>
      </c>
      <c r="U27" s="78"/>
      <c r="V27" s="79">
        <v>0.49374999999999986</v>
      </c>
      <c r="W27" s="80" t="s">
        <v>25</v>
      </c>
      <c r="X27" s="81"/>
      <c r="Y27" s="81"/>
      <c r="Z27" s="82"/>
      <c r="AA27" s="82"/>
      <c r="AB27" s="83"/>
      <c r="AC27" s="84" t="str">
        <f>TEXT( (V28-V27+0.00000000000001),"[hh].mm.ss")</f>
        <v>04.37.28</v>
      </c>
    </row>
    <row r="28" spans="1:29" ht="15.75" thickBot="1">
      <c r="A28" s="85" t="s">
        <v>26</v>
      </c>
      <c r="B28" s="86" t="s">
        <v>52</v>
      </c>
      <c r="C28" s="87"/>
      <c r="D28" s="88"/>
      <c r="E28" s="89">
        <v>1</v>
      </c>
      <c r="F28" s="89">
        <v>0</v>
      </c>
      <c r="G28" s="89">
        <v>1</v>
      </c>
      <c r="H28" s="89">
        <v>2</v>
      </c>
      <c r="I28" s="89">
        <v>0</v>
      </c>
      <c r="J28" s="89">
        <v>0</v>
      </c>
      <c r="K28" s="89">
        <v>0</v>
      </c>
      <c r="L28" s="89">
        <v>0</v>
      </c>
      <c r="M28" s="89">
        <v>0</v>
      </c>
      <c r="N28" s="89">
        <v>1</v>
      </c>
      <c r="O28" s="89"/>
      <c r="P28" s="89"/>
      <c r="Q28" s="89"/>
      <c r="R28" s="89"/>
      <c r="S28" s="89"/>
      <c r="T28" s="90">
        <f t="shared" si="0"/>
        <v>5</v>
      </c>
      <c r="U28" s="91"/>
      <c r="V28" s="92">
        <v>0.6864351851851852</v>
      </c>
      <c r="W28" s="93" t="s">
        <v>28</v>
      </c>
      <c r="X28" s="94"/>
      <c r="Y28" s="94"/>
      <c r="Z28" s="95"/>
      <c r="AA28" s="96"/>
      <c r="AB28" s="97"/>
      <c r="AC28" s="98" t="str">
        <f>TEXT(IF($E26="","",(IF($E27="",T26/(15-(COUNTIF($E26:$S26,""))),(IF($E28="",(T26+T27)/(30-(COUNTIF($E26:$S26,"")+COUNTIF($E27:$S27,""))), (T26+T27+T28)/(45-(COUNTIF($E26:$S26,"")+COUNTIF($E27:$S27,"")+COUNTIF($E28:$S28,"")))))))),"0,00")</f>
        <v>0,20</v>
      </c>
    </row>
    <row r="29" spans="1:29" ht="15.75" thickBot="1">
      <c r="A29" s="64">
        <v>81</v>
      </c>
      <c r="B29" s="65" t="s">
        <v>53</v>
      </c>
      <c r="C29" s="66" t="s">
        <v>54</v>
      </c>
      <c r="D29" s="66"/>
      <c r="E29" s="67">
        <v>2</v>
      </c>
      <c r="F29" s="67">
        <v>0</v>
      </c>
      <c r="G29" s="67">
        <v>0</v>
      </c>
      <c r="H29" s="67">
        <v>0</v>
      </c>
      <c r="I29" s="67">
        <v>0</v>
      </c>
      <c r="J29" s="67">
        <v>0</v>
      </c>
      <c r="K29" s="67">
        <v>0</v>
      </c>
      <c r="L29" s="67">
        <v>0</v>
      </c>
      <c r="M29" s="67">
        <v>0</v>
      </c>
      <c r="N29" s="67">
        <v>2</v>
      </c>
      <c r="O29" s="67"/>
      <c r="P29" s="67"/>
      <c r="Q29" s="67"/>
      <c r="R29" s="67"/>
      <c r="S29" s="67"/>
      <c r="T29" s="68">
        <f t="shared" si="0"/>
        <v>4</v>
      </c>
      <c r="U29" s="69"/>
      <c r="V29" s="70">
        <f>SUM(T29:T31)+IF(ISNUMBER(U29),U29,0)+IF(ISNUMBER(U30),U30,0)+IF(ISNUMBER(U31),U31,0)</f>
        <v>20</v>
      </c>
      <c r="W29" s="71">
        <f>COUNTIF($E29:$S29,0)+COUNTIF($E30:$S30,0)+COUNTIF($E31:$S31,0)</f>
        <v>18</v>
      </c>
      <c r="X29" s="71">
        <f>COUNTIF($E29:$S29,1)+COUNTIF($E30:$S30,1)+COUNTIF($E31:$S31,1)</f>
        <v>7</v>
      </c>
      <c r="Y29" s="71">
        <f>COUNTIF($E29:$S29,2)+COUNTIF($E30:$S30,2)+COUNTIF($E31:$S31,2)</f>
        <v>4</v>
      </c>
      <c r="Z29" s="71">
        <f>COUNTIF($E29:$S29,3)+COUNTIF($E30:$S30,3)+COUNTIF($E31:$S31,3)</f>
        <v>0</v>
      </c>
      <c r="AA29" s="71">
        <f>COUNTIF($E29:$S29,5)+COUNTIF($E30:$S30,5)+COUNTIF($E31:$S31,5)</f>
        <v>1</v>
      </c>
      <c r="AB29" s="72">
        <f>COUNTIF($E29:$S29,"5*")+COUNTIF($E30:$S30,"5*")+COUNTIF($E31:$S31,"5*")</f>
        <v>0</v>
      </c>
      <c r="AC29" s="73">
        <f>COUNTIF($E29:$S29,20)+COUNTIF($E30:$S30,20)+COUNTIF($E31:$S31,20)</f>
        <v>0</v>
      </c>
    </row>
    <row r="30" spans="1:29" ht="16.5" thickBot="1">
      <c r="A30" s="74" t="s">
        <v>127</v>
      </c>
      <c r="B30" s="75" t="s">
        <v>55</v>
      </c>
      <c r="C30" s="75" t="s">
        <v>37</v>
      </c>
      <c r="D30" s="75"/>
      <c r="E30" s="76">
        <v>1</v>
      </c>
      <c r="F30" s="76">
        <v>1</v>
      </c>
      <c r="G30" s="76">
        <v>5</v>
      </c>
      <c r="H30" s="76">
        <v>0</v>
      </c>
      <c r="I30" s="76">
        <v>0</v>
      </c>
      <c r="J30" s="76">
        <v>0</v>
      </c>
      <c r="K30" s="76">
        <v>0</v>
      </c>
      <c r="L30" s="76">
        <v>1</v>
      </c>
      <c r="M30" s="76">
        <v>0</v>
      </c>
      <c r="N30" s="76">
        <v>2</v>
      </c>
      <c r="O30" s="76"/>
      <c r="P30" s="76"/>
      <c r="Q30" s="76"/>
      <c r="R30" s="76"/>
      <c r="S30" s="76"/>
      <c r="T30" s="77">
        <f t="shared" si="0"/>
        <v>10</v>
      </c>
      <c r="U30" s="78"/>
      <c r="V30" s="79">
        <v>0.49097222222222209</v>
      </c>
      <c r="W30" s="80" t="s">
        <v>25</v>
      </c>
      <c r="X30" s="81"/>
      <c r="Y30" s="81"/>
      <c r="Z30" s="82"/>
      <c r="AA30" s="82"/>
      <c r="AB30" s="83"/>
      <c r="AC30" s="84" t="str">
        <f>TEXT( (V31-V30+0.00000000000001),"[hh].mm.ss")</f>
        <v>03.26.42</v>
      </c>
    </row>
    <row r="31" spans="1:29" ht="15.75" thickBot="1">
      <c r="A31" s="85" t="s">
        <v>26</v>
      </c>
      <c r="B31" s="86" t="s">
        <v>56</v>
      </c>
      <c r="C31" s="87"/>
      <c r="D31" s="88"/>
      <c r="E31" s="89">
        <v>0</v>
      </c>
      <c r="F31" s="89">
        <v>1</v>
      </c>
      <c r="G31" s="89">
        <v>0</v>
      </c>
      <c r="H31" s="89">
        <v>0</v>
      </c>
      <c r="I31" s="89">
        <v>0</v>
      </c>
      <c r="J31" s="89">
        <v>1</v>
      </c>
      <c r="K31" s="89">
        <v>2</v>
      </c>
      <c r="L31" s="89">
        <v>0</v>
      </c>
      <c r="M31" s="89">
        <v>1</v>
      </c>
      <c r="N31" s="89">
        <v>1</v>
      </c>
      <c r="O31" s="89"/>
      <c r="P31" s="89"/>
      <c r="Q31" s="89"/>
      <c r="R31" s="89"/>
      <c r="S31" s="89"/>
      <c r="T31" s="90">
        <f t="shared" si="0"/>
        <v>6</v>
      </c>
      <c r="U31" s="91"/>
      <c r="V31" s="92">
        <v>0.63451388888888893</v>
      </c>
      <c r="W31" s="93" t="s">
        <v>28</v>
      </c>
      <c r="X31" s="94"/>
      <c r="Y31" s="94"/>
      <c r="Z31" s="95"/>
      <c r="AA31" s="96"/>
      <c r="AB31" s="97"/>
      <c r="AC31" s="98" t="str">
        <f>TEXT(IF($E29="","",(IF($E30="",T29/(15-(COUNTIF($E29:$S29,""))),(IF($E31="",(T29+T30)/(30-(COUNTIF($E29:$S29,"")+COUNTIF($E30:$S30,""))), (T29+T30+T31)/(45-(COUNTIF($E29:$S29,"")+COUNTIF($E30:$S30,"")+COUNTIF($E31:$S31,"")))))))),"0,00")</f>
        <v>0,67</v>
      </c>
    </row>
    <row r="32" spans="1:29" ht="15.75" thickBot="1">
      <c r="A32" s="64">
        <v>55</v>
      </c>
      <c r="B32" s="65" t="s">
        <v>57</v>
      </c>
      <c r="C32" s="66" t="s">
        <v>58</v>
      </c>
      <c r="D32" s="66"/>
      <c r="E32" s="67">
        <v>0</v>
      </c>
      <c r="F32" s="67">
        <v>0</v>
      </c>
      <c r="G32" s="67">
        <v>0</v>
      </c>
      <c r="H32" s="67">
        <v>5</v>
      </c>
      <c r="I32" s="67">
        <v>0</v>
      </c>
      <c r="J32" s="67">
        <v>1</v>
      </c>
      <c r="K32" s="67">
        <v>1</v>
      </c>
      <c r="L32" s="67">
        <v>2</v>
      </c>
      <c r="M32" s="67">
        <v>0</v>
      </c>
      <c r="N32" s="67">
        <v>5</v>
      </c>
      <c r="O32" s="67"/>
      <c r="P32" s="67"/>
      <c r="Q32" s="67"/>
      <c r="R32" s="67"/>
      <c r="S32" s="67"/>
      <c r="T32" s="68">
        <f t="shared" si="0"/>
        <v>14</v>
      </c>
      <c r="U32" s="69"/>
      <c r="V32" s="70">
        <f>SUM(T32:T34)+IF(ISNUMBER(U32),U32,0)+IF(ISNUMBER(U33),U33,0)+IF(ISNUMBER(U34),U34,0)</f>
        <v>31</v>
      </c>
      <c r="W32" s="71">
        <f>COUNTIF($E32:$S32,0)+COUNTIF($E33:$S33,0)+COUNTIF($E34:$S34,0)</f>
        <v>17</v>
      </c>
      <c r="X32" s="71">
        <f>COUNTIF($E32:$S32,1)+COUNTIF($E33:$S33,1)+COUNTIF($E34:$S34,1)</f>
        <v>6</v>
      </c>
      <c r="Y32" s="71">
        <f>COUNTIF($E32:$S32,2)+COUNTIF($E33:$S33,2)+COUNTIF($E34:$S34,2)</f>
        <v>2</v>
      </c>
      <c r="Z32" s="71">
        <f>COUNTIF($E32:$S32,3)+COUNTIF($E33:$S33,3)+COUNTIF($E34:$S34,3)</f>
        <v>2</v>
      </c>
      <c r="AA32" s="71">
        <f>COUNTIF($E32:$S32,5)+COUNTIF($E33:$S33,5)+COUNTIF($E34:$S34,5)</f>
        <v>3</v>
      </c>
      <c r="AB32" s="72">
        <f>COUNTIF($E32:$S32,"5*")+COUNTIF($E33:$S33,"5*")+COUNTIF($E34:$S34,"5*")</f>
        <v>0</v>
      </c>
      <c r="AC32" s="73">
        <f>COUNTIF($E32:$S32,20)+COUNTIF($E33:$S33,20)+COUNTIF($E34:$S34,20)</f>
        <v>0</v>
      </c>
    </row>
    <row r="33" spans="1:29" ht="16.5" thickBot="1">
      <c r="A33" s="74" t="s">
        <v>128</v>
      </c>
      <c r="B33" s="75" t="s">
        <v>23</v>
      </c>
      <c r="C33" s="75" t="s">
        <v>31</v>
      </c>
      <c r="D33" s="75"/>
      <c r="E33" s="76">
        <v>0</v>
      </c>
      <c r="F33" s="76">
        <v>0</v>
      </c>
      <c r="G33" s="76">
        <v>0</v>
      </c>
      <c r="H33" s="76">
        <v>1</v>
      </c>
      <c r="I33" s="76">
        <v>0</v>
      </c>
      <c r="J33" s="76">
        <v>0</v>
      </c>
      <c r="K33" s="76">
        <v>0</v>
      </c>
      <c r="L33" s="76">
        <v>0</v>
      </c>
      <c r="M33" s="76">
        <v>1</v>
      </c>
      <c r="N33" s="76">
        <v>1</v>
      </c>
      <c r="O33" s="76"/>
      <c r="P33" s="76"/>
      <c r="Q33" s="76"/>
      <c r="R33" s="76"/>
      <c r="S33" s="76"/>
      <c r="T33" s="77">
        <f t="shared" si="0"/>
        <v>3</v>
      </c>
      <c r="U33" s="78"/>
      <c r="V33" s="79">
        <v>0.49236111111111097</v>
      </c>
      <c r="W33" s="80" t="s">
        <v>25</v>
      </c>
      <c r="X33" s="81"/>
      <c r="Y33" s="81"/>
      <c r="Z33" s="82"/>
      <c r="AA33" s="82"/>
      <c r="AB33" s="83"/>
      <c r="AC33" s="84" t="str">
        <f>TEXT( (V34-V33+0.00000000000001),"[hh].mm.ss")</f>
        <v>04.52.16</v>
      </c>
    </row>
    <row r="34" spans="1:29" ht="15.75" thickBot="1">
      <c r="A34" s="85" t="s">
        <v>26</v>
      </c>
      <c r="B34" s="86" t="s">
        <v>59</v>
      </c>
      <c r="C34" s="87"/>
      <c r="D34" s="88"/>
      <c r="E34" s="89">
        <v>0</v>
      </c>
      <c r="F34" s="89">
        <v>0</v>
      </c>
      <c r="G34" s="89">
        <v>0</v>
      </c>
      <c r="H34" s="89">
        <v>3</v>
      </c>
      <c r="I34" s="89">
        <v>0</v>
      </c>
      <c r="J34" s="89">
        <v>2</v>
      </c>
      <c r="K34" s="89">
        <v>5</v>
      </c>
      <c r="L34" s="89">
        <v>1</v>
      </c>
      <c r="M34" s="89">
        <v>0</v>
      </c>
      <c r="N34" s="89">
        <v>3</v>
      </c>
      <c r="O34" s="89"/>
      <c r="P34" s="89"/>
      <c r="Q34" s="89"/>
      <c r="R34" s="89"/>
      <c r="S34" s="89"/>
      <c r="T34" s="90">
        <f t="shared" si="0"/>
        <v>14</v>
      </c>
      <c r="U34" s="91"/>
      <c r="V34" s="92">
        <v>0.69532407407407415</v>
      </c>
      <c r="W34" s="93" t="s">
        <v>28</v>
      </c>
      <c r="X34" s="94"/>
      <c r="Y34" s="94"/>
      <c r="Z34" s="95"/>
      <c r="AA34" s="96"/>
      <c r="AB34" s="97"/>
      <c r="AC34" s="98" t="str">
        <f>TEXT(IF($E32="","",(IF($E33="",T32/(15-(COUNTIF($E32:$S32,""))),(IF($E34="",(T32+T33)/(30-(COUNTIF($E32:$S32,"")+COUNTIF($E33:$S33,""))), (T32+T33+T34)/(45-(COUNTIF($E32:$S32,"")+COUNTIF($E33:$S33,"")+COUNTIF($E34:$S34,"")))))))),"0,00")</f>
        <v>1,03</v>
      </c>
    </row>
    <row r="35" spans="1:29" ht="15.75" thickBot="1">
      <c r="A35" s="64">
        <v>80</v>
      </c>
      <c r="B35" s="65" t="s">
        <v>60</v>
      </c>
      <c r="C35" s="66" t="s">
        <v>61</v>
      </c>
      <c r="D35" s="66"/>
      <c r="E35" s="67">
        <v>5</v>
      </c>
      <c r="F35" s="67">
        <v>0</v>
      </c>
      <c r="G35" s="67">
        <v>0</v>
      </c>
      <c r="H35" s="67">
        <v>5</v>
      </c>
      <c r="I35" s="67">
        <v>3</v>
      </c>
      <c r="J35" s="67">
        <v>1</v>
      </c>
      <c r="K35" s="67">
        <v>5</v>
      </c>
      <c r="L35" s="67">
        <v>1</v>
      </c>
      <c r="M35" s="67">
        <v>0</v>
      </c>
      <c r="N35" s="67">
        <v>0</v>
      </c>
      <c r="O35" s="67"/>
      <c r="P35" s="67"/>
      <c r="Q35" s="67"/>
      <c r="R35" s="67"/>
      <c r="S35" s="67"/>
      <c r="T35" s="68">
        <f t="shared" si="0"/>
        <v>20</v>
      </c>
      <c r="U35" s="69"/>
      <c r="V35" s="70">
        <f>SUM(T35:T37)+IF(ISNUMBER(U35),U35,0)+IF(ISNUMBER(U36),U36,0)+IF(ISNUMBER(U37),U37,0)</f>
        <v>33</v>
      </c>
      <c r="W35" s="71">
        <f>COUNTIF($E35:$S35,0)+COUNTIF($E36:$S36,0)+COUNTIF($E37:$S37,0)</f>
        <v>17</v>
      </c>
      <c r="X35" s="71">
        <f>COUNTIF($E35:$S35,1)+COUNTIF($E36:$S36,1)+COUNTIF($E37:$S37,1)</f>
        <v>5</v>
      </c>
      <c r="Y35" s="71">
        <f>COUNTIF($E35:$S35,2)+COUNTIF($E36:$S36,2)+COUNTIF($E37:$S37,2)</f>
        <v>2</v>
      </c>
      <c r="Z35" s="71">
        <f>COUNTIF($E35:$S35,3)+COUNTIF($E36:$S36,3)+COUNTIF($E37:$S37,3)</f>
        <v>3</v>
      </c>
      <c r="AA35" s="71">
        <f>COUNTIF($E35:$S35,5)+COUNTIF($E36:$S36,5)+COUNTIF($E37:$S37,5)</f>
        <v>3</v>
      </c>
      <c r="AB35" s="72">
        <f>COUNTIF($E35:$S35,"5*")+COUNTIF($E36:$S36,"5*")+COUNTIF($E37:$S37,"5*")</f>
        <v>0</v>
      </c>
      <c r="AC35" s="73">
        <f>COUNTIF($E35:$S35,20)+COUNTIF($E36:$S36,20)+COUNTIF($E37:$S37,20)</f>
        <v>0</v>
      </c>
    </row>
    <row r="36" spans="1:29" ht="16.5" thickBot="1">
      <c r="A36" s="74" t="s">
        <v>129</v>
      </c>
      <c r="B36" s="75" t="s">
        <v>55</v>
      </c>
      <c r="C36" s="75" t="s">
        <v>37</v>
      </c>
      <c r="D36" s="75"/>
      <c r="E36" s="76">
        <v>1</v>
      </c>
      <c r="F36" s="76">
        <v>1</v>
      </c>
      <c r="G36" s="76">
        <v>3</v>
      </c>
      <c r="H36" s="76">
        <v>1</v>
      </c>
      <c r="I36" s="76">
        <v>0</v>
      </c>
      <c r="J36" s="76">
        <v>0</v>
      </c>
      <c r="K36" s="76">
        <v>0</v>
      </c>
      <c r="L36" s="76">
        <v>2</v>
      </c>
      <c r="M36" s="76">
        <v>0</v>
      </c>
      <c r="N36" s="76">
        <v>0</v>
      </c>
      <c r="O36" s="76"/>
      <c r="P36" s="76"/>
      <c r="Q36" s="76"/>
      <c r="R36" s="76"/>
      <c r="S36" s="76"/>
      <c r="T36" s="77">
        <f t="shared" si="0"/>
        <v>8</v>
      </c>
      <c r="U36" s="78"/>
      <c r="V36" s="79">
        <v>0.49861111111111095</v>
      </c>
      <c r="W36" s="80" t="s">
        <v>25</v>
      </c>
      <c r="X36" s="81"/>
      <c r="Y36" s="81"/>
      <c r="Z36" s="82"/>
      <c r="AA36" s="82"/>
      <c r="AB36" s="83"/>
      <c r="AC36" s="84" t="str">
        <f>TEXT( (V37-V36+0.00000000000001),"[hh].mm.ss")</f>
        <v>03.14.40</v>
      </c>
    </row>
    <row r="37" spans="1:29" ht="15.75" thickBot="1">
      <c r="A37" s="85" t="s">
        <v>26</v>
      </c>
      <c r="B37" s="86" t="s">
        <v>56</v>
      </c>
      <c r="C37" s="87"/>
      <c r="D37" s="88"/>
      <c r="E37" s="89">
        <v>0</v>
      </c>
      <c r="F37" s="89">
        <v>0</v>
      </c>
      <c r="G37" s="89">
        <v>3</v>
      </c>
      <c r="H37" s="89">
        <v>2</v>
      </c>
      <c r="I37" s="89">
        <v>0</v>
      </c>
      <c r="J37" s="89">
        <v>0</v>
      </c>
      <c r="K37" s="89">
        <v>0</v>
      </c>
      <c r="L37" s="89">
        <v>0</v>
      </c>
      <c r="M37" s="89">
        <v>0</v>
      </c>
      <c r="N37" s="89">
        <v>0</v>
      </c>
      <c r="O37" s="89"/>
      <c r="P37" s="89"/>
      <c r="Q37" s="89"/>
      <c r="R37" s="89"/>
      <c r="S37" s="89"/>
      <c r="T37" s="90">
        <f t="shared" si="0"/>
        <v>5</v>
      </c>
      <c r="U37" s="91"/>
      <c r="V37" s="92">
        <v>0.6337962962962963</v>
      </c>
      <c r="W37" s="93" t="s">
        <v>28</v>
      </c>
      <c r="X37" s="94"/>
      <c r="Y37" s="94"/>
      <c r="Z37" s="95"/>
      <c r="AA37" s="96"/>
      <c r="AB37" s="97"/>
      <c r="AC37" s="98" t="str">
        <f>TEXT(IF($E35="","",(IF($E36="",T35/(15-(COUNTIF($E35:$S35,""))),(IF($E37="",(T35+T36)/(30-(COUNTIF($E35:$S35,"")+COUNTIF($E36:$S36,""))), (T35+T36+T37)/(45-(COUNTIF($E35:$S35,"")+COUNTIF($E36:$S36,"")+COUNTIF($E37:$S37,"")))))))),"0,00")</f>
        <v>1,10</v>
      </c>
    </row>
    <row r="38" spans="1:29" ht="15.75" thickBot="1">
      <c r="A38" s="64">
        <v>66</v>
      </c>
      <c r="B38" s="65" t="s">
        <v>62</v>
      </c>
      <c r="C38" s="66" t="s">
        <v>63</v>
      </c>
      <c r="D38" s="66"/>
      <c r="E38" s="67">
        <v>2</v>
      </c>
      <c r="F38" s="67">
        <v>3</v>
      </c>
      <c r="G38" s="67">
        <v>0</v>
      </c>
      <c r="H38" s="67">
        <v>3</v>
      </c>
      <c r="I38" s="67">
        <v>0</v>
      </c>
      <c r="J38" s="67">
        <v>1</v>
      </c>
      <c r="K38" s="67">
        <v>3</v>
      </c>
      <c r="L38" s="67">
        <v>1</v>
      </c>
      <c r="M38" s="67">
        <v>5</v>
      </c>
      <c r="N38" s="67">
        <v>1</v>
      </c>
      <c r="O38" s="67"/>
      <c r="P38" s="67"/>
      <c r="Q38" s="67"/>
      <c r="R38" s="67"/>
      <c r="S38" s="67"/>
      <c r="T38" s="68">
        <f t="shared" si="0"/>
        <v>19</v>
      </c>
      <c r="U38" s="69"/>
      <c r="V38" s="70">
        <f>SUM(T38:T40)+IF(ISNUMBER(U38),U38,0)+IF(ISNUMBER(U39),U39,0)+IF(ISNUMBER(U40),U40,0)</f>
        <v>46</v>
      </c>
      <c r="W38" s="71">
        <f>COUNTIF($E38:$S38,0)+COUNTIF($E39:$S39,0)+COUNTIF($E40:$S40,0)</f>
        <v>9</v>
      </c>
      <c r="X38" s="71">
        <f>COUNTIF($E38:$S38,1)+COUNTIF($E39:$S39,1)+COUNTIF($E40:$S40,1)</f>
        <v>10</v>
      </c>
      <c r="Y38" s="71">
        <f>COUNTIF($E38:$S38,2)+COUNTIF($E39:$S39,2)+COUNTIF($E40:$S40,2)</f>
        <v>3</v>
      </c>
      <c r="Z38" s="71">
        <f>COUNTIF($E38:$S38,3)+COUNTIF($E39:$S39,3)+COUNTIF($E40:$S40,3)</f>
        <v>5</v>
      </c>
      <c r="AA38" s="71">
        <f>COUNTIF($E38:$S38,5)+COUNTIF($E39:$S39,5)+COUNTIF($E40:$S40,5)</f>
        <v>3</v>
      </c>
      <c r="AB38" s="72">
        <f>COUNTIF($E38:$S38,"5*")+COUNTIF($E39:$S39,"5*")+COUNTIF($E40:$S40,"5*")</f>
        <v>0</v>
      </c>
      <c r="AC38" s="73">
        <f>COUNTIF($E38:$S38,20)+COUNTIF($E39:$S39,20)+COUNTIF($E40:$S40,20)</f>
        <v>0</v>
      </c>
    </row>
    <row r="39" spans="1:29" ht="16.5" thickBot="1">
      <c r="A39" s="74" t="s">
        <v>130</v>
      </c>
      <c r="B39" s="75" t="s">
        <v>23</v>
      </c>
      <c r="C39" s="75" t="s">
        <v>64</v>
      </c>
      <c r="D39" s="75"/>
      <c r="E39" s="76">
        <v>1</v>
      </c>
      <c r="F39" s="76">
        <v>1</v>
      </c>
      <c r="G39" s="76">
        <v>3</v>
      </c>
      <c r="H39" s="76">
        <v>2</v>
      </c>
      <c r="I39" s="76">
        <v>0</v>
      </c>
      <c r="J39" s="76">
        <v>1</v>
      </c>
      <c r="K39" s="76">
        <v>1</v>
      </c>
      <c r="L39" s="76">
        <v>0</v>
      </c>
      <c r="M39" s="76">
        <v>3</v>
      </c>
      <c r="N39" s="76">
        <v>5</v>
      </c>
      <c r="O39" s="76"/>
      <c r="P39" s="76"/>
      <c r="Q39" s="76"/>
      <c r="R39" s="76"/>
      <c r="S39" s="76"/>
      <c r="T39" s="77">
        <f t="shared" si="0"/>
        <v>17</v>
      </c>
      <c r="U39" s="78"/>
      <c r="V39" s="79">
        <v>0.49305555555555541</v>
      </c>
      <c r="W39" s="80" t="s">
        <v>25</v>
      </c>
      <c r="X39" s="81"/>
      <c r="Y39" s="81"/>
      <c r="Z39" s="82"/>
      <c r="AA39" s="82"/>
      <c r="AB39" s="83"/>
      <c r="AC39" s="84" t="str">
        <f>TEXT( (V40-V39+0.00000000000001),"[hh].mm.ss")</f>
        <v>04.48.10</v>
      </c>
    </row>
    <row r="40" spans="1:29" ht="15.75" thickBot="1">
      <c r="A40" s="85" t="s">
        <v>26</v>
      </c>
      <c r="B40" s="86" t="s">
        <v>65</v>
      </c>
      <c r="C40" s="87"/>
      <c r="D40" s="88"/>
      <c r="E40" s="89">
        <v>2</v>
      </c>
      <c r="F40" s="89">
        <v>1</v>
      </c>
      <c r="G40" s="89">
        <v>0</v>
      </c>
      <c r="H40" s="89">
        <v>5</v>
      </c>
      <c r="I40" s="89">
        <v>0</v>
      </c>
      <c r="J40" s="89">
        <v>1</v>
      </c>
      <c r="K40" s="89">
        <v>0</v>
      </c>
      <c r="L40" s="89">
        <v>0</v>
      </c>
      <c r="M40" s="89">
        <v>0</v>
      </c>
      <c r="N40" s="89">
        <v>1</v>
      </c>
      <c r="O40" s="89"/>
      <c r="P40" s="89"/>
      <c r="Q40" s="89"/>
      <c r="R40" s="89"/>
      <c r="S40" s="89"/>
      <c r="T40" s="90">
        <f t="shared" ref="T40:T71" si="1">IF(E40="","",SUM(E40:S40)+(COUNTIF(E40:S40,"5*")*5))</f>
        <v>10</v>
      </c>
      <c r="U40" s="91"/>
      <c r="V40" s="92">
        <v>0.69317129629629637</v>
      </c>
      <c r="W40" s="93" t="s">
        <v>28</v>
      </c>
      <c r="X40" s="94"/>
      <c r="Y40" s="94"/>
      <c r="Z40" s="95"/>
      <c r="AA40" s="96"/>
      <c r="AB40" s="97"/>
      <c r="AC40" s="98" t="str">
        <f>TEXT(IF($E38="","",(IF($E39="",T38/(15-(COUNTIF($E38:$S38,""))),(IF($E40="",(T38+T39)/(30-(COUNTIF($E38:$S38,"")+COUNTIF($E39:$S39,""))), (T38+T39+T40)/(45-(COUNTIF($E38:$S38,"")+COUNTIF($E39:$S39,"")+COUNTIF($E40:$S40,"")))))))),"0,00")</f>
        <v>1,53</v>
      </c>
    </row>
    <row r="41" spans="1:29" ht="15.75" thickBot="1">
      <c r="A41" s="64">
        <v>71</v>
      </c>
      <c r="B41" s="65" t="s">
        <v>66</v>
      </c>
      <c r="C41" s="66" t="s">
        <v>67</v>
      </c>
      <c r="D41" s="66"/>
      <c r="E41" s="67">
        <v>3</v>
      </c>
      <c r="F41" s="67">
        <v>3</v>
      </c>
      <c r="G41" s="67">
        <v>3</v>
      </c>
      <c r="H41" s="67">
        <v>3</v>
      </c>
      <c r="I41" s="67">
        <v>3</v>
      </c>
      <c r="J41" s="67">
        <v>5</v>
      </c>
      <c r="K41" s="67">
        <v>3</v>
      </c>
      <c r="L41" s="67">
        <v>1</v>
      </c>
      <c r="M41" s="67">
        <v>2</v>
      </c>
      <c r="N41" s="67">
        <v>2</v>
      </c>
      <c r="O41" s="67"/>
      <c r="P41" s="67"/>
      <c r="Q41" s="67"/>
      <c r="R41" s="67"/>
      <c r="S41" s="67"/>
      <c r="T41" s="68">
        <f t="shared" si="1"/>
        <v>28</v>
      </c>
      <c r="U41" s="69"/>
      <c r="V41" s="70">
        <f>SUM(T41:T43)+IF(ISNUMBER(U41),U41,0)+IF(ISNUMBER(U42),U42,0)+IF(ISNUMBER(U43),U43,0)</f>
        <v>61</v>
      </c>
      <c r="W41" s="71">
        <f>COUNTIF($E41:$S41,0)+COUNTIF($E42:$S42,0)+COUNTIF($E43:$S43,0)</f>
        <v>7</v>
      </c>
      <c r="X41" s="71">
        <f>COUNTIF($E41:$S41,1)+COUNTIF($E42:$S42,1)+COUNTIF($E43:$S43,1)</f>
        <v>6</v>
      </c>
      <c r="Y41" s="71">
        <f>COUNTIF($E41:$S41,2)+COUNTIF($E42:$S42,2)+COUNTIF($E43:$S43,2)</f>
        <v>4</v>
      </c>
      <c r="Z41" s="71">
        <f>COUNTIF($E41:$S41,3)+COUNTIF($E42:$S42,3)+COUNTIF($E43:$S43,3)</f>
        <v>9</v>
      </c>
      <c r="AA41" s="71">
        <f>COUNTIF($E41:$S41,5)+COUNTIF($E42:$S42,5)+COUNTIF($E43:$S43,5)</f>
        <v>4</v>
      </c>
      <c r="AB41" s="72">
        <f>COUNTIF($E41:$S41,"5*")+COUNTIF($E42:$S42,"5*")+COUNTIF($E43:$S43,"5*")</f>
        <v>0</v>
      </c>
      <c r="AC41" s="73">
        <f>COUNTIF($E41:$S41,20)+COUNTIF($E42:$S42,20)+COUNTIF($E43:$S43,20)</f>
        <v>0</v>
      </c>
    </row>
    <row r="42" spans="1:29" ht="16.5" thickBot="1">
      <c r="A42" s="74" t="s">
        <v>131</v>
      </c>
      <c r="B42" s="75" t="s">
        <v>68</v>
      </c>
      <c r="C42" s="75" t="s">
        <v>64</v>
      </c>
      <c r="D42" s="75"/>
      <c r="E42" s="76">
        <v>0</v>
      </c>
      <c r="F42" s="76">
        <v>0</v>
      </c>
      <c r="G42" s="76">
        <v>1</v>
      </c>
      <c r="H42" s="76">
        <v>3</v>
      </c>
      <c r="I42" s="76">
        <v>5</v>
      </c>
      <c r="J42" s="76">
        <v>2</v>
      </c>
      <c r="K42" s="76">
        <v>5</v>
      </c>
      <c r="L42" s="76">
        <v>0</v>
      </c>
      <c r="M42" s="76">
        <v>1</v>
      </c>
      <c r="N42" s="76">
        <v>1</v>
      </c>
      <c r="O42" s="76"/>
      <c r="P42" s="76"/>
      <c r="Q42" s="76"/>
      <c r="R42" s="76"/>
      <c r="S42" s="76"/>
      <c r="T42" s="77">
        <f t="shared" si="1"/>
        <v>18</v>
      </c>
      <c r="U42" s="78"/>
      <c r="V42" s="79">
        <v>0.4895833333333332</v>
      </c>
      <c r="W42" s="80" t="s">
        <v>25</v>
      </c>
      <c r="X42" s="81"/>
      <c r="Y42" s="81"/>
      <c r="Z42" s="82"/>
      <c r="AA42" s="82"/>
      <c r="AB42" s="83"/>
      <c r="AC42" s="84" t="str">
        <f>TEXT( (V43-V42+0.00000000000001),"[hh].mm.ss")</f>
        <v>04.55.16</v>
      </c>
    </row>
    <row r="43" spans="1:29" ht="15.75" thickBot="1">
      <c r="A43" s="85" t="s">
        <v>26</v>
      </c>
      <c r="B43" s="86" t="s">
        <v>56</v>
      </c>
      <c r="C43" s="87"/>
      <c r="D43" s="88"/>
      <c r="E43" s="89">
        <v>0</v>
      </c>
      <c r="F43" s="89">
        <v>0</v>
      </c>
      <c r="G43" s="89">
        <v>1</v>
      </c>
      <c r="H43" s="89">
        <v>3</v>
      </c>
      <c r="I43" s="89">
        <v>0</v>
      </c>
      <c r="J43" s="89">
        <v>5</v>
      </c>
      <c r="K43" s="89">
        <v>3</v>
      </c>
      <c r="L43" s="89">
        <v>0</v>
      </c>
      <c r="M43" s="89">
        <v>2</v>
      </c>
      <c r="N43" s="89">
        <v>1</v>
      </c>
      <c r="O43" s="89"/>
      <c r="P43" s="89"/>
      <c r="Q43" s="89"/>
      <c r="R43" s="89"/>
      <c r="S43" s="89"/>
      <c r="T43" s="90">
        <f t="shared" si="1"/>
        <v>15</v>
      </c>
      <c r="U43" s="91"/>
      <c r="V43" s="92">
        <v>0.6946296296296296</v>
      </c>
      <c r="W43" s="93" t="s">
        <v>28</v>
      </c>
      <c r="X43" s="94"/>
      <c r="Y43" s="94"/>
      <c r="Z43" s="95"/>
      <c r="AA43" s="96"/>
      <c r="AB43" s="97"/>
      <c r="AC43" s="98" t="str">
        <f>TEXT(IF($E41="","",(IF($E42="",T41/(15-(COUNTIF($E41:$S41,""))),(IF($E43="",(T41+T42)/(30-(COUNTIF($E41:$S41,"")+COUNTIF($E42:$S42,""))), (T41+T42+T43)/(45-(COUNTIF($E41:$S41,"")+COUNTIF($E42:$S42,"")+COUNTIF($E43:$S43,"")))))))),"0,00")</f>
        <v>2,03</v>
      </c>
    </row>
    <row r="44" spans="1:29" ht="15.75" thickBot="1">
      <c r="A44" s="64">
        <v>78</v>
      </c>
      <c r="B44" s="65" t="s">
        <v>69</v>
      </c>
      <c r="C44" s="66" t="s">
        <v>70</v>
      </c>
      <c r="D44" s="66"/>
      <c r="E44" s="67">
        <v>2</v>
      </c>
      <c r="F44" s="67">
        <v>1</v>
      </c>
      <c r="G44" s="67">
        <v>5</v>
      </c>
      <c r="H44" s="67">
        <v>2</v>
      </c>
      <c r="I44" s="67">
        <v>2</v>
      </c>
      <c r="J44" s="67">
        <v>3</v>
      </c>
      <c r="K44" s="67">
        <v>3</v>
      </c>
      <c r="L44" s="67">
        <v>1</v>
      </c>
      <c r="M44" s="67">
        <v>5</v>
      </c>
      <c r="N44" s="67">
        <v>3</v>
      </c>
      <c r="O44" s="67"/>
      <c r="P44" s="67"/>
      <c r="Q44" s="67"/>
      <c r="R44" s="67"/>
      <c r="S44" s="67"/>
      <c r="T44" s="68">
        <f t="shared" si="1"/>
        <v>27</v>
      </c>
      <c r="U44" s="69"/>
      <c r="V44" s="70">
        <f>SUM(T44:T46)+IF(ISNUMBER(U44),U44,0)+IF(ISNUMBER(U45),U45,0)+IF(ISNUMBER(U46),U46,0)</f>
        <v>71</v>
      </c>
      <c r="W44" s="71">
        <f>COUNTIF($E44:$S44,0)+COUNTIF($E45:$S45,0)+COUNTIF($E46:$S46,0)</f>
        <v>6</v>
      </c>
      <c r="X44" s="71">
        <f>COUNTIF($E44:$S44,1)+COUNTIF($E45:$S45,1)+COUNTIF($E46:$S46,1)</f>
        <v>5</v>
      </c>
      <c r="Y44" s="71">
        <f>COUNTIF($E44:$S44,2)+COUNTIF($E45:$S45,2)+COUNTIF($E46:$S46,2)</f>
        <v>7</v>
      </c>
      <c r="Z44" s="71">
        <f>COUNTIF($E44:$S44,3)+COUNTIF($E45:$S45,3)+COUNTIF($E46:$S46,3)</f>
        <v>4</v>
      </c>
      <c r="AA44" s="71">
        <f>COUNTIF($E44:$S44,5)+COUNTIF($E45:$S45,5)+COUNTIF($E46:$S46,5)</f>
        <v>8</v>
      </c>
      <c r="AB44" s="72">
        <f>COUNTIF($E44:$S44,"5*")+COUNTIF($E45:$S45,"5*")+COUNTIF($E46:$S46,"5*")</f>
        <v>0</v>
      </c>
      <c r="AC44" s="73">
        <f>COUNTIF($E44:$S44,20)+COUNTIF($E45:$S45,20)+COUNTIF($E46:$S46,20)</f>
        <v>0</v>
      </c>
    </row>
    <row r="45" spans="1:29" ht="16.5" thickBot="1">
      <c r="A45" s="74" t="s">
        <v>132</v>
      </c>
      <c r="B45" s="75" t="s">
        <v>36</v>
      </c>
      <c r="C45" s="75" t="s">
        <v>37</v>
      </c>
      <c r="D45" s="75"/>
      <c r="E45" s="76">
        <v>0</v>
      </c>
      <c r="F45" s="76">
        <v>5</v>
      </c>
      <c r="G45" s="76">
        <v>2</v>
      </c>
      <c r="H45" s="76">
        <v>2</v>
      </c>
      <c r="I45" s="76">
        <v>5</v>
      </c>
      <c r="J45" s="76">
        <v>3</v>
      </c>
      <c r="K45" s="76">
        <v>0</v>
      </c>
      <c r="L45" s="76">
        <v>0</v>
      </c>
      <c r="M45" s="76">
        <v>5</v>
      </c>
      <c r="N45" s="76">
        <v>2</v>
      </c>
      <c r="O45" s="76"/>
      <c r="P45" s="76"/>
      <c r="Q45" s="76"/>
      <c r="R45" s="76"/>
      <c r="S45" s="76"/>
      <c r="T45" s="77">
        <f t="shared" si="1"/>
        <v>24</v>
      </c>
      <c r="U45" s="78"/>
      <c r="V45" s="79">
        <v>0.49166666666666653</v>
      </c>
      <c r="W45" s="80" t="s">
        <v>25</v>
      </c>
      <c r="X45" s="81"/>
      <c r="Y45" s="81"/>
      <c r="Z45" s="82"/>
      <c r="AA45" s="82"/>
      <c r="AB45" s="83"/>
      <c r="AC45" s="84" t="str">
        <f>TEXT( (V46-V45+0.00000000000001),"[hh].mm.ss")</f>
        <v>04.42.16</v>
      </c>
    </row>
    <row r="46" spans="1:29" ht="15.75" thickBot="1">
      <c r="A46" s="85" t="s">
        <v>26</v>
      </c>
      <c r="B46" s="86" t="s">
        <v>56</v>
      </c>
      <c r="C46" s="87"/>
      <c r="D46" s="88"/>
      <c r="E46" s="89">
        <v>0</v>
      </c>
      <c r="F46" s="89">
        <v>1</v>
      </c>
      <c r="G46" s="89">
        <v>0</v>
      </c>
      <c r="H46" s="89">
        <v>0</v>
      </c>
      <c r="I46" s="89">
        <v>1</v>
      </c>
      <c r="J46" s="89">
        <v>5</v>
      </c>
      <c r="K46" s="89">
        <v>5</v>
      </c>
      <c r="L46" s="89">
        <v>1</v>
      </c>
      <c r="M46" s="89">
        <v>5</v>
      </c>
      <c r="N46" s="89">
        <v>2</v>
      </c>
      <c r="O46" s="89"/>
      <c r="P46" s="89"/>
      <c r="Q46" s="89"/>
      <c r="R46" s="89"/>
      <c r="S46" s="89"/>
      <c r="T46" s="90">
        <f t="shared" si="1"/>
        <v>20</v>
      </c>
      <c r="U46" s="91"/>
      <c r="V46" s="92">
        <v>0.68768518518518518</v>
      </c>
      <c r="W46" s="93" t="s">
        <v>28</v>
      </c>
      <c r="X46" s="94"/>
      <c r="Y46" s="94"/>
      <c r="Z46" s="95"/>
      <c r="AA46" s="96"/>
      <c r="AB46" s="97"/>
      <c r="AC46" s="98" t="str">
        <f>TEXT(IF($E44="","",(IF($E45="",T44/(15-(COUNTIF($E44:$S44,""))),(IF($E46="",(T44+T45)/(30-(COUNTIF($E44:$S44,"")+COUNTIF($E45:$S45,""))), (T44+T45+T46)/(45-(COUNTIF($E44:$S44,"")+COUNTIF($E45:$S45,"")+COUNTIF($E46:$S46,"")))))))),"0,00")</f>
        <v>2,37</v>
      </c>
    </row>
    <row r="47" spans="1:29" ht="15.75" thickBot="1">
      <c r="A47" s="64">
        <v>82</v>
      </c>
      <c r="B47" s="65" t="s">
        <v>72</v>
      </c>
      <c r="C47" s="66" t="s">
        <v>73</v>
      </c>
      <c r="D47" s="66"/>
      <c r="E47" s="67">
        <v>3</v>
      </c>
      <c r="F47" s="67">
        <v>0</v>
      </c>
      <c r="G47" s="67">
        <v>3</v>
      </c>
      <c r="H47" s="67">
        <v>3</v>
      </c>
      <c r="I47" s="67">
        <v>0</v>
      </c>
      <c r="J47" s="67">
        <v>0</v>
      </c>
      <c r="K47" s="67">
        <v>3</v>
      </c>
      <c r="L47" s="67">
        <v>5</v>
      </c>
      <c r="M47" s="67">
        <v>3</v>
      </c>
      <c r="N47" s="67">
        <v>3</v>
      </c>
      <c r="O47" s="67"/>
      <c r="P47" s="67"/>
      <c r="Q47" s="67"/>
      <c r="R47" s="67"/>
      <c r="S47" s="67"/>
      <c r="T47" s="68">
        <f t="shared" si="1"/>
        <v>23</v>
      </c>
      <c r="U47" s="69"/>
      <c r="V47" s="70">
        <f>SUM(T47:T49)+IF(ISNUMBER(U47),U47,0)+IF(ISNUMBER(U48),U48,0)+IF(ISNUMBER(U49),U49,0)</f>
        <v>82</v>
      </c>
      <c r="W47" s="71">
        <f>COUNTIF($E47:$S47,0)+COUNTIF($E48:$S48,0)+COUNTIF($E49:$S49,0)</f>
        <v>7</v>
      </c>
      <c r="X47" s="71">
        <f>COUNTIF($E47:$S47,1)+COUNTIF($E48:$S48,1)+COUNTIF($E49:$S49,1)</f>
        <v>2</v>
      </c>
      <c r="Y47" s="71">
        <f>COUNTIF($E47:$S47,2)+COUNTIF($E48:$S48,2)+COUNTIF($E49:$S49,2)</f>
        <v>1</v>
      </c>
      <c r="Z47" s="71">
        <f>COUNTIF($E47:$S47,3)+COUNTIF($E48:$S48,3)+COUNTIF($E49:$S49,3)</f>
        <v>11</v>
      </c>
      <c r="AA47" s="71">
        <f>COUNTIF($E47:$S47,5)+COUNTIF($E48:$S48,5)+COUNTIF($E49:$S49,5)</f>
        <v>9</v>
      </c>
      <c r="AB47" s="72">
        <f>COUNTIF($E47:$S47,"5*")+COUNTIF($E48:$S48,"5*")+COUNTIF($E49:$S49,"5*")</f>
        <v>0</v>
      </c>
      <c r="AC47" s="73">
        <f>COUNTIF($E47:$S47,20)+COUNTIF($E48:$S48,20)+COUNTIF($E49:$S49,20)</f>
        <v>0</v>
      </c>
    </row>
    <row r="48" spans="1:29" ht="16.5" thickBot="1">
      <c r="A48" s="74" t="s">
        <v>133</v>
      </c>
      <c r="B48" s="75" t="s">
        <v>75</v>
      </c>
      <c r="C48" s="75" t="s">
        <v>64</v>
      </c>
      <c r="D48" s="75"/>
      <c r="E48" s="76">
        <v>0</v>
      </c>
      <c r="F48" s="76">
        <v>3</v>
      </c>
      <c r="G48" s="76">
        <v>5</v>
      </c>
      <c r="H48" s="76">
        <v>3</v>
      </c>
      <c r="I48" s="76">
        <v>1</v>
      </c>
      <c r="J48" s="76">
        <v>5</v>
      </c>
      <c r="K48" s="76">
        <v>5</v>
      </c>
      <c r="L48" s="76">
        <v>5</v>
      </c>
      <c r="M48" s="76">
        <v>5</v>
      </c>
      <c r="N48" s="76">
        <v>5</v>
      </c>
      <c r="O48" s="76"/>
      <c r="P48" s="76"/>
      <c r="Q48" s="76"/>
      <c r="R48" s="76"/>
      <c r="S48" s="76"/>
      <c r="T48" s="77">
        <f t="shared" si="1"/>
        <v>37</v>
      </c>
      <c r="U48" s="78"/>
      <c r="V48" s="79">
        <v>0.49027777777777765</v>
      </c>
      <c r="W48" s="80" t="s">
        <v>25</v>
      </c>
      <c r="X48" s="81"/>
      <c r="Y48" s="81"/>
      <c r="Z48" s="82"/>
      <c r="AA48" s="82"/>
      <c r="AB48" s="83"/>
      <c r="AC48" s="84" t="str">
        <f>TEXT( (V49-V48+0.00000000000001),"[hh].mm.ss")</f>
        <v>04.49.03</v>
      </c>
    </row>
    <row r="49" spans="1:29" ht="15.75" thickBot="1">
      <c r="A49" s="85" t="s">
        <v>26</v>
      </c>
      <c r="B49" s="86" t="s">
        <v>56</v>
      </c>
      <c r="C49" s="87"/>
      <c r="D49" s="88"/>
      <c r="E49" s="89">
        <v>1</v>
      </c>
      <c r="F49" s="89">
        <v>0</v>
      </c>
      <c r="G49" s="89">
        <v>0</v>
      </c>
      <c r="H49" s="89">
        <v>3</v>
      </c>
      <c r="I49" s="89">
        <v>0</v>
      </c>
      <c r="J49" s="89">
        <v>2</v>
      </c>
      <c r="K49" s="89">
        <v>5</v>
      </c>
      <c r="L49" s="89">
        <v>5</v>
      </c>
      <c r="M49" s="89">
        <v>3</v>
      </c>
      <c r="N49" s="89">
        <v>3</v>
      </c>
      <c r="O49" s="89"/>
      <c r="P49" s="89"/>
      <c r="Q49" s="89"/>
      <c r="R49" s="89"/>
      <c r="S49" s="89"/>
      <c r="T49" s="90">
        <f t="shared" si="1"/>
        <v>22</v>
      </c>
      <c r="U49" s="91"/>
      <c r="V49" s="92">
        <v>0.69100694444444455</v>
      </c>
      <c r="W49" s="93" t="s">
        <v>28</v>
      </c>
      <c r="X49" s="94"/>
      <c r="Y49" s="94"/>
      <c r="Z49" s="95"/>
      <c r="AA49" s="96"/>
      <c r="AB49" s="97"/>
      <c r="AC49" s="98" t="str">
        <f>TEXT(IF($E47="","",(IF($E48="",T47/(15-(COUNTIF($E47:$S47,""))),(IF($E49="",(T47+T48)/(30-(COUNTIF($E47:$S47,"")+COUNTIF($E48:$S48,""))), (T47+T48+T49)/(45-(COUNTIF($E47:$S47,"")+COUNTIF($E48:$S48,"")+COUNTIF($E49:$S49,"")))))))),"0,00")</f>
        <v>2,73</v>
      </c>
    </row>
    <row r="50" spans="1:29" ht="15.75" thickBot="1">
      <c r="A50" s="64">
        <v>116</v>
      </c>
      <c r="B50" s="65" t="s">
        <v>76</v>
      </c>
      <c r="C50" s="66" t="s">
        <v>47</v>
      </c>
      <c r="D50" s="66"/>
      <c r="E50" s="67">
        <v>1</v>
      </c>
      <c r="F50" s="67">
        <v>0</v>
      </c>
      <c r="G50" s="67">
        <v>3</v>
      </c>
      <c r="H50" s="67">
        <v>2</v>
      </c>
      <c r="I50" s="67">
        <v>0</v>
      </c>
      <c r="J50" s="67">
        <v>3</v>
      </c>
      <c r="K50" s="67">
        <v>0</v>
      </c>
      <c r="L50" s="67">
        <v>0</v>
      </c>
      <c r="M50" s="67">
        <v>1</v>
      </c>
      <c r="N50" s="67">
        <v>2</v>
      </c>
      <c r="O50" s="67"/>
      <c r="P50" s="67"/>
      <c r="Q50" s="67"/>
      <c r="R50" s="67"/>
      <c r="S50" s="67"/>
      <c r="T50" s="68">
        <f t="shared" si="1"/>
        <v>12</v>
      </c>
      <c r="U50" s="69"/>
      <c r="V50" s="70">
        <f>SUM(T50:T52)+IF(ISNUMBER(U50),U50,0)+IF(ISNUMBER(U51),U51,0)+IF(ISNUMBER(U52),U52,0)</f>
        <v>20</v>
      </c>
      <c r="W50" s="71">
        <f>COUNTIF($E50:$S50,0)+COUNTIF($E51:$S51,0)+COUNTIF($E52:$S52,0)</f>
        <v>19</v>
      </c>
      <c r="X50" s="71">
        <f>COUNTIF($E50:$S50,1)+COUNTIF($E51:$S51,1)+COUNTIF($E52:$S52,1)</f>
        <v>5</v>
      </c>
      <c r="Y50" s="71">
        <f>COUNTIF($E50:$S50,2)+COUNTIF($E51:$S51,2)+COUNTIF($E52:$S52,2)</f>
        <v>3</v>
      </c>
      <c r="Z50" s="71">
        <f>COUNTIF($E50:$S50,3)+COUNTIF($E51:$S51,3)+COUNTIF($E52:$S52,3)</f>
        <v>3</v>
      </c>
      <c r="AA50" s="71">
        <f>COUNTIF($E50:$S50,5)+COUNTIF($E51:$S51,5)+COUNTIF($E52:$S52,5)</f>
        <v>0</v>
      </c>
      <c r="AB50" s="72">
        <f>COUNTIF($E50:$S50,"5*")+COUNTIF($E51:$S51,"5*")+COUNTIF($E52:$S52,"5*")</f>
        <v>0</v>
      </c>
      <c r="AC50" s="73">
        <f>COUNTIF($E50:$S50,20)+COUNTIF($E51:$S51,20)+COUNTIF($E52:$S52,20)</f>
        <v>0</v>
      </c>
    </row>
    <row r="51" spans="1:29" ht="16.5" thickBot="1">
      <c r="A51" s="74" t="s">
        <v>134</v>
      </c>
      <c r="B51" s="75" t="s">
        <v>23</v>
      </c>
      <c r="C51" s="75" t="s">
        <v>24</v>
      </c>
      <c r="D51" s="75"/>
      <c r="E51" s="76">
        <v>0</v>
      </c>
      <c r="F51" s="76">
        <v>0</v>
      </c>
      <c r="G51" s="76">
        <v>1</v>
      </c>
      <c r="H51" s="76">
        <v>0</v>
      </c>
      <c r="I51" s="76">
        <v>1</v>
      </c>
      <c r="J51" s="76">
        <v>0</v>
      </c>
      <c r="K51" s="76">
        <v>3</v>
      </c>
      <c r="L51" s="76">
        <v>0</v>
      </c>
      <c r="M51" s="76">
        <v>0</v>
      </c>
      <c r="N51" s="76">
        <v>0</v>
      </c>
      <c r="O51" s="76"/>
      <c r="P51" s="76"/>
      <c r="Q51" s="76"/>
      <c r="R51" s="76"/>
      <c r="S51" s="76"/>
      <c r="T51" s="77">
        <f t="shared" si="1"/>
        <v>5</v>
      </c>
      <c r="U51" s="78"/>
      <c r="V51" s="79">
        <v>0.48611111111111099</v>
      </c>
      <c r="W51" s="80" t="s">
        <v>25</v>
      </c>
      <c r="X51" s="81"/>
      <c r="Y51" s="81"/>
      <c r="Z51" s="82"/>
      <c r="AA51" s="82"/>
      <c r="AB51" s="83"/>
      <c r="AC51" s="84" t="str">
        <f>TEXT( (V52-V51+0.00000000000001),"[hh].mm.ss")</f>
        <v>03.45.11</v>
      </c>
    </row>
    <row r="52" spans="1:29" ht="15.75" thickBot="1">
      <c r="A52" s="85" t="s">
        <v>26</v>
      </c>
      <c r="B52" s="86" t="s">
        <v>56</v>
      </c>
      <c r="C52" s="87"/>
      <c r="D52" s="88"/>
      <c r="E52" s="89">
        <v>0</v>
      </c>
      <c r="F52" s="89">
        <v>0</v>
      </c>
      <c r="G52" s="89">
        <v>1</v>
      </c>
      <c r="H52" s="89">
        <v>0</v>
      </c>
      <c r="I52" s="89">
        <v>0</v>
      </c>
      <c r="J52" s="89">
        <v>2</v>
      </c>
      <c r="K52" s="89">
        <v>0</v>
      </c>
      <c r="L52" s="89">
        <v>0</v>
      </c>
      <c r="M52" s="89">
        <v>0</v>
      </c>
      <c r="N52" s="89">
        <v>0</v>
      </c>
      <c r="O52" s="89"/>
      <c r="P52" s="89"/>
      <c r="Q52" s="89"/>
      <c r="R52" s="89"/>
      <c r="S52" s="89"/>
      <c r="T52" s="90">
        <f t="shared" si="1"/>
        <v>3</v>
      </c>
      <c r="U52" s="91"/>
      <c r="V52" s="92">
        <v>0.64248842592592592</v>
      </c>
      <c r="W52" s="93" t="s">
        <v>28</v>
      </c>
      <c r="X52" s="94"/>
      <c r="Y52" s="94"/>
      <c r="Z52" s="95"/>
      <c r="AA52" s="96"/>
      <c r="AB52" s="97"/>
      <c r="AC52" s="98" t="str">
        <f>TEXT(IF($E50="","",(IF($E51="",T50/(15-(COUNTIF($E50:$S50,""))),(IF($E52="",(T50+T51)/(30-(COUNTIF($E50:$S50,"")+COUNTIF($E51:$S51,""))), (T50+T51+T52)/(45-(COUNTIF($E50:$S50,"")+COUNTIF($E51:$S51,"")+COUNTIF($E52:$S52,"")))))))),"0,00")</f>
        <v>0,67</v>
      </c>
    </row>
    <row r="53" spans="1:29" ht="15.75" thickBot="1">
      <c r="A53" s="64">
        <v>101</v>
      </c>
      <c r="B53" s="65" t="s">
        <v>77</v>
      </c>
      <c r="C53" s="66" t="s">
        <v>78</v>
      </c>
      <c r="D53" s="66"/>
      <c r="E53" s="67">
        <v>0</v>
      </c>
      <c r="F53" s="67">
        <v>0</v>
      </c>
      <c r="G53" s="67">
        <v>1</v>
      </c>
      <c r="H53" s="67">
        <v>3</v>
      </c>
      <c r="I53" s="67">
        <v>0</v>
      </c>
      <c r="J53" s="67">
        <v>2</v>
      </c>
      <c r="K53" s="67">
        <v>5</v>
      </c>
      <c r="L53" s="67">
        <v>0</v>
      </c>
      <c r="M53" s="67">
        <v>0</v>
      </c>
      <c r="N53" s="67">
        <v>1</v>
      </c>
      <c r="O53" s="67"/>
      <c r="P53" s="67"/>
      <c r="Q53" s="67"/>
      <c r="R53" s="67"/>
      <c r="S53" s="67"/>
      <c r="T53" s="68">
        <f t="shared" si="1"/>
        <v>12</v>
      </c>
      <c r="U53" s="69"/>
      <c r="V53" s="70">
        <f>SUM(T53:T55)+IF(ISNUMBER(U53),U53,0)+IF(ISNUMBER(U54),U54,0)+IF(ISNUMBER(U55),U55,0)</f>
        <v>22</v>
      </c>
      <c r="W53" s="71">
        <f>COUNTIF($E53:$S53,0)+COUNTIF($E54:$S54,0)+COUNTIF($E55:$S55,0)</f>
        <v>18</v>
      </c>
      <c r="X53" s="71">
        <f>COUNTIF($E53:$S53,1)+COUNTIF($E54:$S54,1)+COUNTIF($E55:$S55,1)</f>
        <v>7</v>
      </c>
      <c r="Y53" s="71">
        <f>COUNTIF($E53:$S53,2)+COUNTIF($E54:$S54,2)+COUNTIF($E55:$S55,2)</f>
        <v>2</v>
      </c>
      <c r="Z53" s="71">
        <f>COUNTIF($E53:$S53,3)+COUNTIF($E54:$S54,3)+COUNTIF($E55:$S55,3)</f>
        <v>2</v>
      </c>
      <c r="AA53" s="71">
        <f>COUNTIF($E53:$S53,5)+COUNTIF($E54:$S54,5)+COUNTIF($E55:$S55,5)</f>
        <v>1</v>
      </c>
      <c r="AB53" s="72">
        <f>COUNTIF($E53:$S53,"5*")+COUNTIF($E54:$S54,"5*")+COUNTIF($E55:$S55,"5*")</f>
        <v>0</v>
      </c>
      <c r="AC53" s="73">
        <f>COUNTIF($E53:$S53,20)+COUNTIF($E54:$S54,20)+COUNTIF($E55:$S55,20)</f>
        <v>0</v>
      </c>
    </row>
    <row r="54" spans="1:29" ht="16.5" thickBot="1">
      <c r="A54" s="74" t="s">
        <v>135</v>
      </c>
      <c r="B54" s="75" t="s">
        <v>23</v>
      </c>
      <c r="C54" s="75" t="s">
        <v>79</v>
      </c>
      <c r="D54" s="75"/>
      <c r="E54" s="76">
        <v>0</v>
      </c>
      <c r="F54" s="76">
        <v>0</v>
      </c>
      <c r="G54" s="76">
        <v>1</v>
      </c>
      <c r="H54" s="76">
        <v>3</v>
      </c>
      <c r="I54" s="76">
        <v>0</v>
      </c>
      <c r="J54" s="76">
        <v>1</v>
      </c>
      <c r="K54" s="76">
        <v>0</v>
      </c>
      <c r="L54" s="76">
        <v>0</v>
      </c>
      <c r="M54" s="76">
        <v>2</v>
      </c>
      <c r="N54" s="76">
        <v>1</v>
      </c>
      <c r="O54" s="76"/>
      <c r="P54" s="76"/>
      <c r="Q54" s="76"/>
      <c r="R54" s="76"/>
      <c r="S54" s="76"/>
      <c r="T54" s="77">
        <f t="shared" si="1"/>
        <v>8</v>
      </c>
      <c r="U54" s="78"/>
      <c r="V54" s="79">
        <v>0.48819444444444432</v>
      </c>
      <c r="W54" s="80" t="s">
        <v>25</v>
      </c>
      <c r="X54" s="81"/>
      <c r="Y54" s="81"/>
      <c r="Z54" s="82"/>
      <c r="AA54" s="82"/>
      <c r="AB54" s="83"/>
      <c r="AC54" s="84" t="str">
        <f>TEXT( (V55-V54+0.00000000000001),"[hh].mm.ss")</f>
        <v>05.07.16</v>
      </c>
    </row>
    <row r="55" spans="1:29" ht="15.75" thickBot="1">
      <c r="A55" s="85" t="s">
        <v>26</v>
      </c>
      <c r="B55" s="86" t="s">
        <v>56</v>
      </c>
      <c r="C55" s="87"/>
      <c r="D55" s="88"/>
      <c r="E55" s="89">
        <v>0</v>
      </c>
      <c r="F55" s="89">
        <v>1</v>
      </c>
      <c r="G55" s="89">
        <v>0</v>
      </c>
      <c r="H55" s="89">
        <v>1</v>
      </c>
      <c r="I55" s="89">
        <v>0</v>
      </c>
      <c r="J55" s="89">
        <v>0</v>
      </c>
      <c r="K55" s="89">
        <v>0</v>
      </c>
      <c r="L55" s="89">
        <v>0</v>
      </c>
      <c r="M55" s="89">
        <v>0</v>
      </c>
      <c r="N55" s="89">
        <v>0</v>
      </c>
      <c r="O55" s="89"/>
      <c r="P55" s="89"/>
      <c r="Q55" s="89"/>
      <c r="R55" s="89"/>
      <c r="S55" s="89"/>
      <c r="T55" s="90">
        <f t="shared" si="1"/>
        <v>2</v>
      </c>
      <c r="U55" s="91"/>
      <c r="V55" s="92">
        <v>0.70157407407407402</v>
      </c>
      <c r="W55" s="93" t="s">
        <v>28</v>
      </c>
      <c r="X55" s="94"/>
      <c r="Y55" s="94"/>
      <c r="Z55" s="95"/>
      <c r="AA55" s="96"/>
      <c r="AB55" s="97"/>
      <c r="AC55" s="98" t="str">
        <f>TEXT(IF($E53="","",(IF($E54="",T53/(15-(COUNTIF($E53:$S53,""))),(IF($E55="",(T53+T54)/(30-(COUNTIF($E53:$S53,"")+COUNTIF($E54:$S54,""))), (T53+T54+T55)/(45-(COUNTIF($E53:$S53,"")+COUNTIF($E54:$S54,"")+COUNTIF($E55:$S55,"")))))))),"0,00")</f>
        <v>0,73</v>
      </c>
    </row>
    <row r="56" spans="1:29" ht="15.75" thickBot="1">
      <c r="A56" s="64">
        <v>110</v>
      </c>
      <c r="B56" s="65" t="s">
        <v>80</v>
      </c>
      <c r="C56" s="66" t="s">
        <v>81</v>
      </c>
      <c r="D56" s="66"/>
      <c r="E56" s="67">
        <v>2</v>
      </c>
      <c r="F56" s="67">
        <v>0</v>
      </c>
      <c r="G56" s="67">
        <v>3</v>
      </c>
      <c r="H56" s="67">
        <v>5</v>
      </c>
      <c r="I56" s="67">
        <v>0</v>
      </c>
      <c r="J56" s="67">
        <v>3</v>
      </c>
      <c r="K56" s="67">
        <v>3</v>
      </c>
      <c r="L56" s="67">
        <v>0</v>
      </c>
      <c r="M56" s="67">
        <v>1</v>
      </c>
      <c r="N56" s="67">
        <v>2</v>
      </c>
      <c r="O56" s="67"/>
      <c r="P56" s="67"/>
      <c r="Q56" s="67"/>
      <c r="R56" s="67"/>
      <c r="S56" s="67"/>
      <c r="T56" s="68">
        <f t="shared" si="1"/>
        <v>19</v>
      </c>
      <c r="U56" s="69"/>
      <c r="V56" s="70">
        <f>SUM(T56:T58)+IF(ISNUMBER(U56),U56,0)+IF(ISNUMBER(U57),U57,0)+IF(ISNUMBER(U58),U58,0)</f>
        <v>31</v>
      </c>
      <c r="W56" s="71">
        <f>COUNTIF($E56:$S56,0)+COUNTIF($E57:$S57,0)+COUNTIF($E58:$S58,0)</f>
        <v>15</v>
      </c>
      <c r="X56" s="71">
        <f>COUNTIF($E56:$S56,1)+COUNTIF($E57:$S57,1)+COUNTIF($E58:$S58,1)</f>
        <v>6</v>
      </c>
      <c r="Y56" s="71">
        <f>COUNTIF($E56:$S56,2)+COUNTIF($E57:$S57,2)+COUNTIF($E58:$S58,2)</f>
        <v>4</v>
      </c>
      <c r="Z56" s="71">
        <f>COUNTIF($E56:$S56,3)+COUNTIF($E57:$S57,3)+COUNTIF($E58:$S58,3)</f>
        <v>4</v>
      </c>
      <c r="AA56" s="71">
        <f>COUNTIF($E56:$S56,5)+COUNTIF($E57:$S57,5)+COUNTIF($E58:$S58,5)</f>
        <v>1</v>
      </c>
      <c r="AB56" s="72">
        <f>COUNTIF($E56:$S56,"5*")+COUNTIF($E57:$S57,"5*")+COUNTIF($E58:$S58,"5*")</f>
        <v>0</v>
      </c>
      <c r="AC56" s="73">
        <f>COUNTIF($E56:$S56,20)+COUNTIF($E57:$S57,20)+COUNTIF($E58:$S58,20)</f>
        <v>0</v>
      </c>
    </row>
    <row r="57" spans="1:29" ht="16.5" thickBot="1">
      <c r="A57" s="74" t="s">
        <v>136</v>
      </c>
      <c r="B57" s="75" t="s">
        <v>23</v>
      </c>
      <c r="C57" s="75" t="s">
        <v>82</v>
      </c>
      <c r="D57" s="75"/>
      <c r="E57" s="76">
        <v>0</v>
      </c>
      <c r="F57" s="76">
        <v>0</v>
      </c>
      <c r="G57" s="76">
        <v>2</v>
      </c>
      <c r="H57" s="76">
        <v>0</v>
      </c>
      <c r="I57" s="76">
        <v>0</v>
      </c>
      <c r="J57" s="76">
        <v>1</v>
      </c>
      <c r="K57" s="76">
        <v>2</v>
      </c>
      <c r="L57" s="76">
        <v>0</v>
      </c>
      <c r="M57" s="76">
        <v>1</v>
      </c>
      <c r="N57" s="76">
        <v>0</v>
      </c>
      <c r="O57" s="76"/>
      <c r="P57" s="76"/>
      <c r="Q57" s="76"/>
      <c r="R57" s="76"/>
      <c r="S57" s="76"/>
      <c r="T57" s="77">
        <f t="shared" si="1"/>
        <v>6</v>
      </c>
      <c r="U57" s="78"/>
      <c r="V57" s="79">
        <v>0.48541666666666655</v>
      </c>
      <c r="W57" s="80" t="s">
        <v>25</v>
      </c>
      <c r="X57" s="81"/>
      <c r="Y57" s="81"/>
      <c r="Z57" s="82"/>
      <c r="AA57" s="82"/>
      <c r="AB57" s="83"/>
      <c r="AC57" s="84" t="str">
        <f>TEXT( (V58-V57+0.00000000000001),"[hh].mm.ss")</f>
        <v>05.04.14</v>
      </c>
    </row>
    <row r="58" spans="1:29" ht="15.75" thickBot="1">
      <c r="A58" s="85" t="s">
        <v>26</v>
      </c>
      <c r="B58" s="86" t="s">
        <v>56</v>
      </c>
      <c r="C58" s="87"/>
      <c r="D58" s="88"/>
      <c r="E58" s="89">
        <v>0</v>
      </c>
      <c r="F58" s="89">
        <v>0</v>
      </c>
      <c r="G58" s="89">
        <v>1</v>
      </c>
      <c r="H58" s="89">
        <v>1</v>
      </c>
      <c r="I58" s="89">
        <v>0</v>
      </c>
      <c r="J58" s="89">
        <v>3</v>
      </c>
      <c r="K58" s="89">
        <v>0</v>
      </c>
      <c r="L58" s="89">
        <v>0</v>
      </c>
      <c r="M58" s="89">
        <v>0</v>
      </c>
      <c r="N58" s="89">
        <v>1</v>
      </c>
      <c r="O58" s="89"/>
      <c r="P58" s="89"/>
      <c r="Q58" s="89"/>
      <c r="R58" s="89"/>
      <c r="S58" s="89"/>
      <c r="T58" s="90">
        <f t="shared" si="1"/>
        <v>6</v>
      </c>
      <c r="U58" s="91"/>
      <c r="V58" s="92">
        <v>0.69668981481481485</v>
      </c>
      <c r="W58" s="93" t="s">
        <v>28</v>
      </c>
      <c r="X58" s="94"/>
      <c r="Y58" s="94"/>
      <c r="Z58" s="95"/>
      <c r="AA58" s="96"/>
      <c r="AB58" s="97"/>
      <c r="AC58" s="98" t="str">
        <f>TEXT(IF($E56="","",(IF($E57="",T56/(15-(COUNTIF($E56:$S56,""))),(IF($E58="",(T56+T57)/(30-(COUNTIF($E56:$S56,"")+COUNTIF($E57:$S57,""))), (T56+T57+T58)/(45-(COUNTIF($E56:$S56,"")+COUNTIF($E57:$S57,"")+COUNTIF($E58:$S58,"")))))))),"0,00")</f>
        <v>1,03</v>
      </c>
    </row>
    <row r="59" spans="1:29" ht="15.75" thickBot="1">
      <c r="A59" s="64">
        <v>102</v>
      </c>
      <c r="B59" s="65" t="s">
        <v>83</v>
      </c>
      <c r="C59" s="66" t="s">
        <v>84</v>
      </c>
      <c r="D59" s="66"/>
      <c r="E59" s="67">
        <v>1</v>
      </c>
      <c r="F59" s="67">
        <v>0</v>
      </c>
      <c r="G59" s="67">
        <v>1</v>
      </c>
      <c r="H59" s="67">
        <v>2</v>
      </c>
      <c r="I59" s="67">
        <v>0</v>
      </c>
      <c r="J59" s="67">
        <v>5</v>
      </c>
      <c r="K59" s="67">
        <v>0</v>
      </c>
      <c r="L59" s="67">
        <v>0</v>
      </c>
      <c r="M59" s="67">
        <v>3</v>
      </c>
      <c r="N59" s="67">
        <v>0</v>
      </c>
      <c r="O59" s="67"/>
      <c r="P59" s="67"/>
      <c r="Q59" s="67"/>
      <c r="R59" s="67"/>
      <c r="S59" s="67"/>
      <c r="T59" s="68">
        <f t="shared" si="1"/>
        <v>12</v>
      </c>
      <c r="U59" s="69"/>
      <c r="V59" s="70">
        <f>SUM(T59:T61)+IF(ISNUMBER(U59),U59,0)+IF(ISNUMBER(U60),U60,0)+IF(ISNUMBER(U61),U61,0)</f>
        <v>34</v>
      </c>
      <c r="W59" s="71">
        <f>COUNTIF($E59:$S59,0)+COUNTIF($E60:$S60,0)+COUNTIF($E61:$S61,0)</f>
        <v>15</v>
      </c>
      <c r="X59" s="71">
        <f>COUNTIF($E59:$S59,1)+COUNTIF($E60:$S60,1)+COUNTIF($E61:$S61,1)</f>
        <v>7</v>
      </c>
      <c r="Y59" s="71">
        <f>COUNTIF($E59:$S59,2)+COUNTIF($E60:$S60,2)+COUNTIF($E61:$S61,2)</f>
        <v>3</v>
      </c>
      <c r="Z59" s="71">
        <f>COUNTIF($E59:$S59,3)+COUNTIF($E60:$S60,3)+COUNTIF($E61:$S61,3)</f>
        <v>2</v>
      </c>
      <c r="AA59" s="71">
        <f>COUNTIF($E59:$S59,5)+COUNTIF($E60:$S60,5)+COUNTIF($E61:$S61,5)</f>
        <v>3</v>
      </c>
      <c r="AB59" s="72">
        <f>COUNTIF($E59:$S59,"5*")+COUNTIF($E60:$S60,"5*")+COUNTIF($E61:$S61,"5*")</f>
        <v>0</v>
      </c>
      <c r="AC59" s="73">
        <f>COUNTIF($E59:$S59,20)+COUNTIF($E60:$S60,20)+COUNTIF($E61:$S61,20)</f>
        <v>0</v>
      </c>
    </row>
    <row r="60" spans="1:29" ht="16.5" thickBot="1">
      <c r="A60" s="74" t="s">
        <v>137</v>
      </c>
      <c r="B60" s="75" t="s">
        <v>23</v>
      </c>
      <c r="C60" s="75" t="s">
        <v>31</v>
      </c>
      <c r="D60" s="75"/>
      <c r="E60" s="76">
        <v>1</v>
      </c>
      <c r="F60" s="76">
        <v>0</v>
      </c>
      <c r="G60" s="76">
        <v>1</v>
      </c>
      <c r="H60" s="76">
        <v>2</v>
      </c>
      <c r="I60" s="76">
        <v>0</v>
      </c>
      <c r="J60" s="76">
        <v>5</v>
      </c>
      <c r="K60" s="76">
        <v>1</v>
      </c>
      <c r="L60" s="76">
        <v>0</v>
      </c>
      <c r="M60" s="76">
        <v>5</v>
      </c>
      <c r="N60" s="76">
        <v>3</v>
      </c>
      <c r="O60" s="76"/>
      <c r="P60" s="76"/>
      <c r="Q60" s="76"/>
      <c r="R60" s="76"/>
      <c r="S60" s="76"/>
      <c r="T60" s="77">
        <f t="shared" si="1"/>
        <v>18</v>
      </c>
      <c r="U60" s="78"/>
      <c r="V60" s="79">
        <v>0.48749999999999988</v>
      </c>
      <c r="W60" s="80" t="s">
        <v>25</v>
      </c>
      <c r="X60" s="81"/>
      <c r="Y60" s="81"/>
      <c r="Z60" s="82"/>
      <c r="AA60" s="82"/>
      <c r="AB60" s="83"/>
      <c r="AC60" s="84" t="str">
        <f>TEXT( (V61-V60+0.00000000000001),"[hh].mm.ss")</f>
        <v>04.06.42</v>
      </c>
    </row>
    <row r="61" spans="1:29" ht="15.75" thickBot="1">
      <c r="A61" s="85" t="s">
        <v>26</v>
      </c>
      <c r="B61" s="86" t="s">
        <v>85</v>
      </c>
      <c r="C61" s="87"/>
      <c r="D61" s="88"/>
      <c r="E61" s="89">
        <v>0</v>
      </c>
      <c r="F61" s="89">
        <v>1</v>
      </c>
      <c r="G61" s="89">
        <v>0</v>
      </c>
      <c r="H61" s="89">
        <v>2</v>
      </c>
      <c r="I61" s="89">
        <v>0</v>
      </c>
      <c r="J61" s="89">
        <v>0</v>
      </c>
      <c r="K61" s="89">
        <v>0</v>
      </c>
      <c r="L61" s="89">
        <v>0</v>
      </c>
      <c r="M61" s="89">
        <v>0</v>
      </c>
      <c r="N61" s="89">
        <v>1</v>
      </c>
      <c r="O61" s="89"/>
      <c r="P61" s="89"/>
      <c r="Q61" s="89"/>
      <c r="R61" s="89"/>
      <c r="S61" s="89"/>
      <c r="T61" s="90">
        <f t="shared" si="1"/>
        <v>4</v>
      </c>
      <c r="U61" s="91"/>
      <c r="V61" s="92">
        <v>0.65881944444444451</v>
      </c>
      <c r="W61" s="93" t="s">
        <v>28</v>
      </c>
      <c r="X61" s="94"/>
      <c r="Y61" s="94"/>
      <c r="Z61" s="95"/>
      <c r="AA61" s="96"/>
      <c r="AB61" s="97"/>
      <c r="AC61" s="98" t="str">
        <f>TEXT(IF($E59="","",(IF($E60="",T59/(15-(COUNTIF($E59:$S59,""))),(IF($E61="",(T59+T60)/(30-(COUNTIF($E59:$S59,"")+COUNTIF($E60:$S60,""))), (T59+T60+T61)/(45-(COUNTIF($E59:$S59,"")+COUNTIF($E60:$S60,"")+COUNTIF($E61:$S61,"")))))))),"0,00")</f>
        <v>1,13</v>
      </c>
    </row>
    <row r="62" spans="1:29" ht="15.75" thickBot="1">
      <c r="A62" s="64">
        <v>104</v>
      </c>
      <c r="B62" s="65" t="s">
        <v>86</v>
      </c>
      <c r="C62" s="66" t="s">
        <v>87</v>
      </c>
      <c r="D62" s="66"/>
      <c r="E62" s="67">
        <v>5</v>
      </c>
      <c r="F62" s="67">
        <v>0</v>
      </c>
      <c r="G62" s="67">
        <v>1</v>
      </c>
      <c r="H62" s="67">
        <v>5</v>
      </c>
      <c r="I62" s="67">
        <v>2</v>
      </c>
      <c r="J62" s="67">
        <v>5</v>
      </c>
      <c r="K62" s="67">
        <v>0</v>
      </c>
      <c r="L62" s="67">
        <v>0</v>
      </c>
      <c r="M62" s="67">
        <v>5</v>
      </c>
      <c r="N62" s="67">
        <v>5</v>
      </c>
      <c r="O62" s="67"/>
      <c r="P62" s="67"/>
      <c r="Q62" s="67"/>
      <c r="R62" s="67"/>
      <c r="S62" s="67"/>
      <c r="T62" s="68">
        <f t="shared" si="1"/>
        <v>28</v>
      </c>
      <c r="U62" s="69"/>
      <c r="V62" s="70">
        <f>SUM(T62:T64)+IF(ISNUMBER(U62),U62,0)+IF(ISNUMBER(U63),U63,0)+IF(ISNUMBER(U64),U64,0)</f>
        <v>42</v>
      </c>
      <c r="W62" s="71">
        <f>COUNTIF($E62:$S62,0)+COUNTIF($E63:$S63,0)+COUNTIF($E64:$S64,0)</f>
        <v>17</v>
      </c>
      <c r="X62" s="71">
        <f>COUNTIF($E62:$S62,1)+COUNTIF($E63:$S63,1)+COUNTIF($E64:$S64,1)</f>
        <v>5</v>
      </c>
      <c r="Y62" s="71">
        <f>COUNTIF($E62:$S62,2)+COUNTIF($E63:$S63,2)+COUNTIF($E64:$S64,2)</f>
        <v>1</v>
      </c>
      <c r="Z62" s="71">
        <f>COUNTIF($E62:$S62,3)+COUNTIF($E63:$S63,3)+COUNTIF($E64:$S64,3)</f>
        <v>0</v>
      </c>
      <c r="AA62" s="71">
        <f>COUNTIF($E62:$S62,5)+COUNTIF($E63:$S63,5)+COUNTIF($E64:$S64,5)</f>
        <v>7</v>
      </c>
      <c r="AB62" s="72">
        <f>COUNTIF($E62:$S62,"5*")+COUNTIF($E63:$S63,"5*")+COUNTIF($E64:$S64,"5*")</f>
        <v>0</v>
      </c>
      <c r="AC62" s="73">
        <f>COUNTIF($E62:$S62,20)+COUNTIF($E63:$S63,20)+COUNTIF($E64:$S64,20)</f>
        <v>0</v>
      </c>
    </row>
    <row r="63" spans="1:29" ht="16.5" thickBot="1">
      <c r="A63" s="74" t="s">
        <v>138</v>
      </c>
      <c r="B63" s="75" t="s">
        <v>23</v>
      </c>
      <c r="C63" s="75" t="s">
        <v>37</v>
      </c>
      <c r="D63" s="75"/>
      <c r="E63" s="76">
        <v>5</v>
      </c>
      <c r="F63" s="76">
        <v>0</v>
      </c>
      <c r="G63" s="76">
        <v>0</v>
      </c>
      <c r="H63" s="76">
        <v>5</v>
      </c>
      <c r="I63" s="76">
        <v>0</v>
      </c>
      <c r="J63" s="76">
        <v>0</v>
      </c>
      <c r="K63" s="76">
        <v>0</v>
      </c>
      <c r="L63" s="76">
        <v>0</v>
      </c>
      <c r="M63" s="76">
        <v>0</v>
      </c>
      <c r="N63" s="76">
        <v>1</v>
      </c>
      <c r="O63" s="76"/>
      <c r="P63" s="76"/>
      <c r="Q63" s="76"/>
      <c r="R63" s="76"/>
      <c r="S63" s="76"/>
      <c r="T63" s="77">
        <f t="shared" si="1"/>
        <v>11</v>
      </c>
      <c r="U63" s="78"/>
      <c r="V63" s="79">
        <v>0.48888888888888876</v>
      </c>
      <c r="W63" s="80" t="s">
        <v>25</v>
      </c>
      <c r="X63" s="81"/>
      <c r="Y63" s="81"/>
      <c r="Z63" s="82"/>
      <c r="AA63" s="82"/>
      <c r="AB63" s="83"/>
      <c r="AC63" s="84" t="str">
        <f>TEXT( (V64-V63+0.00000000000001),"[hh].mm.ss")</f>
        <v>04.54.40</v>
      </c>
    </row>
    <row r="64" spans="1:29" ht="15.75" thickBot="1">
      <c r="A64" s="85" t="s">
        <v>26</v>
      </c>
      <c r="B64" s="86" t="s">
        <v>88</v>
      </c>
      <c r="C64" s="87"/>
      <c r="D64" s="88"/>
      <c r="E64" s="89">
        <v>0</v>
      </c>
      <c r="F64" s="89">
        <v>0</v>
      </c>
      <c r="G64" s="89">
        <v>0</v>
      </c>
      <c r="H64" s="89">
        <v>1</v>
      </c>
      <c r="I64" s="89">
        <v>0</v>
      </c>
      <c r="J64" s="89">
        <v>1</v>
      </c>
      <c r="K64" s="89">
        <v>0</v>
      </c>
      <c r="L64" s="89">
        <v>0</v>
      </c>
      <c r="M64" s="89">
        <v>1</v>
      </c>
      <c r="N64" s="89">
        <v>0</v>
      </c>
      <c r="O64" s="89"/>
      <c r="P64" s="89"/>
      <c r="Q64" s="89"/>
      <c r="R64" s="89"/>
      <c r="S64" s="89"/>
      <c r="T64" s="90">
        <f t="shared" si="1"/>
        <v>3</v>
      </c>
      <c r="U64" s="91"/>
      <c r="V64" s="92">
        <v>0.69351851851851853</v>
      </c>
      <c r="W64" s="93" t="s">
        <v>28</v>
      </c>
      <c r="X64" s="94"/>
      <c r="Y64" s="94"/>
      <c r="Z64" s="95"/>
      <c r="AA64" s="96"/>
      <c r="AB64" s="97"/>
      <c r="AC64" s="98" t="str">
        <f>TEXT(IF($E62="","",(IF($E63="",T62/(15-(COUNTIF($E62:$S62,""))),(IF($E64="",(T62+T63)/(30-(COUNTIF($E62:$S62,"")+COUNTIF($E63:$S63,""))), (T62+T63+T64)/(45-(COUNTIF($E62:$S62,"")+COUNTIF($E63:$S63,"")+COUNTIF($E64:$S64,"")))))))),"0,00")</f>
        <v>1,40</v>
      </c>
    </row>
    <row r="65" spans="1:29" ht="15.75" thickBot="1">
      <c r="A65" s="64">
        <v>107</v>
      </c>
      <c r="B65" s="65" t="s">
        <v>89</v>
      </c>
      <c r="C65" s="66" t="s">
        <v>90</v>
      </c>
      <c r="D65" s="66"/>
      <c r="E65" s="67">
        <v>5</v>
      </c>
      <c r="F65" s="67">
        <v>0</v>
      </c>
      <c r="G65" s="67">
        <v>2</v>
      </c>
      <c r="H65" s="67">
        <v>3</v>
      </c>
      <c r="I65" s="67">
        <v>0</v>
      </c>
      <c r="J65" s="67">
        <v>3</v>
      </c>
      <c r="K65" s="67">
        <v>2</v>
      </c>
      <c r="L65" s="67">
        <v>0</v>
      </c>
      <c r="M65" s="67">
        <v>0</v>
      </c>
      <c r="N65" s="67">
        <v>1</v>
      </c>
      <c r="O65" s="67"/>
      <c r="P65" s="67"/>
      <c r="Q65" s="67"/>
      <c r="R65" s="67"/>
      <c r="S65" s="67"/>
      <c r="T65" s="68">
        <f t="shared" si="1"/>
        <v>16</v>
      </c>
      <c r="U65" s="69"/>
      <c r="V65" s="70">
        <f>SUM(T65:T67)+IF(ISNUMBER(U65),U65,0)+IF(ISNUMBER(U66),U66,0)+IF(ISNUMBER(U67),U67,0)</f>
        <v>42</v>
      </c>
      <c r="W65" s="71">
        <f>COUNTIF($E65:$S65,0)+COUNTIF($E66:$S66,0)+COUNTIF($E67:$S67,0)</f>
        <v>14</v>
      </c>
      <c r="X65" s="71">
        <f>COUNTIF($E65:$S65,1)+COUNTIF($E66:$S66,1)+COUNTIF($E67:$S67,1)</f>
        <v>3</v>
      </c>
      <c r="Y65" s="71">
        <f>COUNTIF($E65:$S65,2)+COUNTIF($E66:$S66,2)+COUNTIF($E67:$S67,2)</f>
        <v>4</v>
      </c>
      <c r="Z65" s="71">
        <f>COUNTIF($E65:$S65,3)+COUNTIF($E66:$S66,3)+COUNTIF($E67:$S67,3)</f>
        <v>7</v>
      </c>
      <c r="AA65" s="71">
        <f>COUNTIF($E65:$S65,5)+COUNTIF($E66:$S66,5)+COUNTIF($E67:$S67,5)</f>
        <v>2</v>
      </c>
      <c r="AB65" s="72">
        <f>COUNTIF($E65:$S65,"5*")+COUNTIF($E66:$S66,"5*")+COUNTIF($E67:$S67,"5*")</f>
        <v>0</v>
      </c>
      <c r="AC65" s="73">
        <f>COUNTIF($E65:$S65,20)+COUNTIF($E66:$S66,20)+COUNTIF($E67:$S67,20)</f>
        <v>0</v>
      </c>
    </row>
    <row r="66" spans="1:29" ht="16.5" thickBot="1">
      <c r="A66" s="74" t="s">
        <v>139</v>
      </c>
      <c r="B66" s="75" t="s">
        <v>23</v>
      </c>
      <c r="C66" s="75" t="s">
        <v>91</v>
      </c>
      <c r="D66" s="75"/>
      <c r="E66" s="76">
        <v>3</v>
      </c>
      <c r="F66" s="76">
        <v>0</v>
      </c>
      <c r="G66" s="76">
        <v>5</v>
      </c>
      <c r="H66" s="76">
        <v>3</v>
      </c>
      <c r="I66" s="76">
        <v>0</v>
      </c>
      <c r="J66" s="76">
        <v>3</v>
      </c>
      <c r="K66" s="76">
        <v>1</v>
      </c>
      <c r="L66" s="76">
        <v>0</v>
      </c>
      <c r="M66" s="76">
        <v>0</v>
      </c>
      <c r="N66" s="76">
        <v>0</v>
      </c>
      <c r="O66" s="76"/>
      <c r="P66" s="76"/>
      <c r="Q66" s="76"/>
      <c r="R66" s="76"/>
      <c r="S66" s="76"/>
      <c r="T66" s="77">
        <f t="shared" si="1"/>
        <v>15</v>
      </c>
      <c r="U66" s="78"/>
      <c r="V66" s="79">
        <v>0.48680555555555544</v>
      </c>
      <c r="W66" s="80" t="s">
        <v>25</v>
      </c>
      <c r="X66" s="81"/>
      <c r="Y66" s="81"/>
      <c r="Z66" s="82"/>
      <c r="AA66" s="82"/>
      <c r="AB66" s="83"/>
      <c r="AC66" s="84" t="str">
        <f>TEXT( (V67-V66+0.00000000000001),"[hh].mm.ss")</f>
        <v>04.51.18</v>
      </c>
    </row>
    <row r="67" spans="1:29" ht="15.75" thickBot="1">
      <c r="A67" s="85" t="s">
        <v>26</v>
      </c>
      <c r="B67" s="86" t="s">
        <v>92</v>
      </c>
      <c r="C67" s="87"/>
      <c r="D67" s="88"/>
      <c r="E67" s="89">
        <v>3</v>
      </c>
      <c r="F67" s="89">
        <v>0</v>
      </c>
      <c r="G67" s="89">
        <v>3</v>
      </c>
      <c r="H67" s="89">
        <v>1</v>
      </c>
      <c r="I67" s="89">
        <v>0</v>
      </c>
      <c r="J67" s="89">
        <v>2</v>
      </c>
      <c r="K67" s="89">
        <v>2</v>
      </c>
      <c r="L67" s="89">
        <v>0</v>
      </c>
      <c r="M67" s="89">
        <v>0</v>
      </c>
      <c r="N67" s="89">
        <v>0</v>
      </c>
      <c r="O67" s="89"/>
      <c r="P67" s="89"/>
      <c r="Q67" s="89"/>
      <c r="R67" s="89"/>
      <c r="S67" s="89"/>
      <c r="T67" s="90">
        <f t="shared" si="1"/>
        <v>11</v>
      </c>
      <c r="U67" s="91"/>
      <c r="V67" s="92">
        <v>0.68909722222222225</v>
      </c>
      <c r="W67" s="93" t="s">
        <v>28</v>
      </c>
      <c r="X67" s="94"/>
      <c r="Y67" s="94"/>
      <c r="Z67" s="95"/>
      <c r="AA67" s="96"/>
      <c r="AB67" s="97"/>
      <c r="AC67" s="98" t="str">
        <f>TEXT(IF($E65="","",(IF($E66="",T65/(15-(COUNTIF($E65:$S65,""))),(IF($E67="",(T65+T66)/(30-(COUNTIF($E65:$S65,"")+COUNTIF($E66:$S66,""))), (T65+T66+T67)/(45-(COUNTIF($E65:$S65,"")+COUNTIF($E66:$S66,"")+COUNTIF($E67:$S67,"")))))))),"0,00")</f>
        <v>1,40</v>
      </c>
    </row>
    <row r="68" spans="1:29" ht="15.75" thickBot="1">
      <c r="A68" s="64">
        <v>115</v>
      </c>
      <c r="B68" s="65" t="s">
        <v>93</v>
      </c>
      <c r="C68" s="66" t="s">
        <v>87</v>
      </c>
      <c r="D68" s="66"/>
      <c r="E68" s="67">
        <v>5</v>
      </c>
      <c r="F68" s="67">
        <v>0</v>
      </c>
      <c r="G68" s="67">
        <v>5</v>
      </c>
      <c r="H68" s="67">
        <v>5</v>
      </c>
      <c r="I68" s="67">
        <v>1</v>
      </c>
      <c r="J68" s="67">
        <v>3</v>
      </c>
      <c r="K68" s="67">
        <v>1</v>
      </c>
      <c r="L68" s="67">
        <v>0</v>
      </c>
      <c r="M68" s="67">
        <v>3</v>
      </c>
      <c r="N68" s="67">
        <v>1</v>
      </c>
      <c r="O68" s="67"/>
      <c r="P68" s="67"/>
      <c r="Q68" s="67"/>
      <c r="R68" s="67"/>
      <c r="S68" s="67"/>
      <c r="T68" s="68">
        <f t="shared" si="1"/>
        <v>24</v>
      </c>
      <c r="U68" s="69"/>
      <c r="V68" s="70">
        <f>SUM(T68:T70)+IF(ISNUMBER(U68),U68,0)+IF(ISNUMBER(U69),U69,0)+IF(ISNUMBER(U70),U70,0)</f>
        <v>67</v>
      </c>
      <c r="W68" s="71">
        <f>COUNTIF($E68:$S68,0)+COUNTIF($E69:$S69,0)+COUNTIF($E70:$S70,0)</f>
        <v>5</v>
      </c>
      <c r="X68" s="71">
        <f>COUNTIF($E68:$S68,1)+COUNTIF($E69:$S69,1)+COUNTIF($E70:$S70,1)</f>
        <v>9</v>
      </c>
      <c r="Y68" s="71">
        <f>COUNTIF($E68:$S68,2)+COUNTIF($E69:$S69,2)+COUNTIF($E70:$S70,2)</f>
        <v>0</v>
      </c>
      <c r="Z68" s="71">
        <f>COUNTIF($E68:$S68,3)+COUNTIF($E69:$S69,3)+COUNTIF($E70:$S70,3)</f>
        <v>11</v>
      </c>
      <c r="AA68" s="71">
        <f>COUNTIF($E68:$S68,5)+COUNTIF($E69:$S69,5)+COUNTIF($E70:$S70,5)</f>
        <v>5</v>
      </c>
      <c r="AB68" s="72">
        <f>COUNTIF($E68:$S68,"5*")+COUNTIF($E69:$S69,"5*")+COUNTIF($E70:$S70,"5*")</f>
        <v>0</v>
      </c>
      <c r="AC68" s="73">
        <f>COUNTIF($E68:$S68,20)+COUNTIF($E69:$S69,20)+COUNTIF($E70:$S70,20)</f>
        <v>0</v>
      </c>
    </row>
    <row r="69" spans="1:29" ht="16.5" thickBot="1">
      <c r="A69" s="74" t="s">
        <v>140</v>
      </c>
      <c r="B69" s="75" t="s">
        <v>23</v>
      </c>
      <c r="C69" s="75" t="s">
        <v>94</v>
      </c>
      <c r="D69" s="75"/>
      <c r="E69" s="76">
        <v>3</v>
      </c>
      <c r="F69" s="76">
        <v>1</v>
      </c>
      <c r="G69" s="76">
        <v>3</v>
      </c>
      <c r="H69" s="76">
        <v>3</v>
      </c>
      <c r="I69" s="76">
        <v>3</v>
      </c>
      <c r="J69" s="76">
        <v>3</v>
      </c>
      <c r="K69" s="76">
        <v>3</v>
      </c>
      <c r="L69" s="76">
        <v>0</v>
      </c>
      <c r="M69" s="76">
        <v>3</v>
      </c>
      <c r="N69" s="76">
        <v>1</v>
      </c>
      <c r="O69" s="76"/>
      <c r="P69" s="76"/>
      <c r="Q69" s="76"/>
      <c r="R69" s="76"/>
      <c r="S69" s="76"/>
      <c r="T69" s="77">
        <f t="shared" si="1"/>
        <v>23</v>
      </c>
      <c r="U69" s="78"/>
      <c r="V69" s="79">
        <v>0.48472222222222211</v>
      </c>
      <c r="W69" s="80" t="s">
        <v>25</v>
      </c>
      <c r="X69" s="81"/>
      <c r="Y69" s="81"/>
      <c r="Z69" s="82"/>
      <c r="AA69" s="82"/>
      <c r="AB69" s="83"/>
      <c r="AC69" s="84" t="str">
        <f>TEXT( (V70-V69+0.00000000000001),"[hh].mm.ss")</f>
        <v>05.12.18</v>
      </c>
    </row>
    <row r="70" spans="1:29" ht="15.75" thickBot="1">
      <c r="A70" s="85" t="s">
        <v>26</v>
      </c>
      <c r="B70" s="86" t="s">
        <v>59</v>
      </c>
      <c r="C70" s="87"/>
      <c r="D70" s="88"/>
      <c r="E70" s="89">
        <v>3</v>
      </c>
      <c r="F70" s="89">
        <v>1</v>
      </c>
      <c r="G70" s="89">
        <v>5</v>
      </c>
      <c r="H70" s="89">
        <v>3</v>
      </c>
      <c r="I70" s="89">
        <v>0</v>
      </c>
      <c r="J70" s="89">
        <v>1</v>
      </c>
      <c r="K70" s="89">
        <v>5</v>
      </c>
      <c r="L70" s="89">
        <v>0</v>
      </c>
      <c r="M70" s="89">
        <v>1</v>
      </c>
      <c r="N70" s="89">
        <v>1</v>
      </c>
      <c r="O70" s="89"/>
      <c r="P70" s="89"/>
      <c r="Q70" s="89"/>
      <c r="R70" s="89"/>
      <c r="S70" s="89"/>
      <c r="T70" s="90">
        <f t="shared" si="1"/>
        <v>20</v>
      </c>
      <c r="U70" s="91"/>
      <c r="V70" s="92">
        <v>0.70159722222222232</v>
      </c>
      <c r="W70" s="93" t="s">
        <v>28</v>
      </c>
      <c r="X70" s="94"/>
      <c r="Y70" s="94"/>
      <c r="Z70" s="95"/>
      <c r="AA70" s="96"/>
      <c r="AB70" s="97"/>
      <c r="AC70" s="98" t="str">
        <f>TEXT(IF($E68="","",(IF($E69="",T68/(15-(COUNTIF($E68:$S68,""))),(IF($E70="",(T68+T69)/(30-(COUNTIF($E68:$S68,"")+COUNTIF($E69:$S69,""))), (T68+T69+T70)/(45-(COUNTIF($E68:$S68,"")+COUNTIF($E69:$S69,"")+COUNTIF($E70:$S70,"")))))))),"0,00")</f>
        <v>2,23</v>
      </c>
    </row>
    <row r="71" spans="1:29" ht="15.75" thickBot="1">
      <c r="A71" s="64">
        <v>145</v>
      </c>
      <c r="B71" s="65" t="s">
        <v>95</v>
      </c>
      <c r="C71" s="66" t="s">
        <v>47</v>
      </c>
      <c r="D71" s="66"/>
      <c r="E71" s="67">
        <v>5</v>
      </c>
      <c r="F71" s="67">
        <v>0</v>
      </c>
      <c r="G71" s="67">
        <v>3</v>
      </c>
      <c r="H71" s="67">
        <v>5</v>
      </c>
      <c r="I71" s="67">
        <v>5</v>
      </c>
      <c r="J71" s="67">
        <v>3</v>
      </c>
      <c r="K71" s="67">
        <v>3</v>
      </c>
      <c r="L71" s="67">
        <v>0</v>
      </c>
      <c r="M71" s="67">
        <v>0</v>
      </c>
      <c r="N71" s="67">
        <v>5</v>
      </c>
      <c r="O71" s="67"/>
      <c r="P71" s="67"/>
      <c r="Q71" s="67"/>
      <c r="R71" s="67"/>
      <c r="S71" s="67"/>
      <c r="T71" s="68">
        <f t="shared" si="1"/>
        <v>29</v>
      </c>
      <c r="U71" s="69"/>
      <c r="V71" s="70">
        <f>SUM(T71:T73)+IF(ISNUMBER(U71),U71,0)+IF(ISNUMBER(U72),U72,0)+IF(ISNUMBER(U73),U73,0)</f>
        <v>69</v>
      </c>
      <c r="W71" s="71">
        <f>COUNTIF($E71:$S71,0)+COUNTIF($E72:$S72,0)+COUNTIF($E73:$S73,0)</f>
        <v>9</v>
      </c>
      <c r="X71" s="71">
        <f>COUNTIF($E71:$S71,1)+COUNTIF($E72:$S72,1)+COUNTIF($E73:$S73,1)</f>
        <v>3</v>
      </c>
      <c r="Y71" s="71">
        <f>COUNTIF($E71:$S71,2)+COUNTIF($E72:$S72,2)+COUNTIF($E73:$S73,2)</f>
        <v>2</v>
      </c>
      <c r="Z71" s="71">
        <f>COUNTIF($E71:$S71,3)+COUNTIF($E72:$S72,3)+COUNTIF($E73:$S73,3)</f>
        <v>9</v>
      </c>
      <c r="AA71" s="71">
        <f>COUNTIF($E71:$S71,5)+COUNTIF($E72:$S72,5)+COUNTIF($E73:$S73,5)</f>
        <v>7</v>
      </c>
      <c r="AB71" s="72">
        <f>COUNTIF($E71:$S71,"5*")+COUNTIF($E72:$S72,"5*")+COUNTIF($E73:$S73,"5*")</f>
        <v>0</v>
      </c>
      <c r="AC71" s="73">
        <f>COUNTIF($E71:$S71,20)+COUNTIF($E72:$S72,20)+COUNTIF($E73:$S73,20)</f>
        <v>0</v>
      </c>
    </row>
    <row r="72" spans="1:29" ht="16.5" thickBot="1">
      <c r="A72" s="74" t="s">
        <v>141</v>
      </c>
      <c r="B72" s="75" t="s">
        <v>23</v>
      </c>
      <c r="C72" s="75" t="s">
        <v>24</v>
      </c>
      <c r="D72" s="75"/>
      <c r="E72" s="76">
        <v>1</v>
      </c>
      <c r="F72" s="76">
        <v>0</v>
      </c>
      <c r="G72" s="76">
        <v>2</v>
      </c>
      <c r="H72" s="76">
        <v>3</v>
      </c>
      <c r="I72" s="76">
        <v>0</v>
      </c>
      <c r="J72" s="76">
        <v>3</v>
      </c>
      <c r="K72" s="76">
        <v>3</v>
      </c>
      <c r="L72" s="76">
        <v>0</v>
      </c>
      <c r="M72" s="76">
        <v>1</v>
      </c>
      <c r="N72" s="76">
        <v>3</v>
      </c>
      <c r="O72" s="76"/>
      <c r="P72" s="76"/>
      <c r="Q72" s="76"/>
      <c r="R72" s="76"/>
      <c r="S72" s="76"/>
      <c r="T72" s="77">
        <f t="shared" ref="T72:T103" si="2">IF(E72="","",SUM(E72:S72)+(COUNTIF(E72:S72,"5*")*5))</f>
        <v>16</v>
      </c>
      <c r="U72" s="78"/>
      <c r="V72" s="79">
        <v>0.48194444444444434</v>
      </c>
      <c r="W72" s="80" t="s">
        <v>25</v>
      </c>
      <c r="X72" s="81"/>
      <c r="Y72" s="81"/>
      <c r="Z72" s="82"/>
      <c r="AA72" s="82"/>
      <c r="AB72" s="83"/>
      <c r="AC72" s="84" t="str">
        <f>TEXT( (V73-V72+0.00000000000001),"[hh].mm.ss")</f>
        <v>03.10.12</v>
      </c>
    </row>
    <row r="73" spans="1:29" ht="15.75" thickBot="1">
      <c r="A73" s="85" t="s">
        <v>26</v>
      </c>
      <c r="B73" s="86" t="s">
        <v>56</v>
      </c>
      <c r="C73" s="87"/>
      <c r="D73" s="88"/>
      <c r="E73" s="89">
        <v>5</v>
      </c>
      <c r="F73" s="89">
        <v>0</v>
      </c>
      <c r="G73" s="89">
        <v>3</v>
      </c>
      <c r="H73" s="89">
        <v>3</v>
      </c>
      <c r="I73" s="89">
        <v>0</v>
      </c>
      <c r="J73" s="89">
        <v>5</v>
      </c>
      <c r="K73" s="89">
        <v>2</v>
      </c>
      <c r="L73" s="89">
        <v>0</v>
      </c>
      <c r="M73" s="89">
        <v>1</v>
      </c>
      <c r="N73" s="89">
        <v>5</v>
      </c>
      <c r="O73" s="89"/>
      <c r="P73" s="89"/>
      <c r="Q73" s="89"/>
      <c r="R73" s="89"/>
      <c r="S73" s="89"/>
      <c r="T73" s="90">
        <f t="shared" si="2"/>
        <v>24</v>
      </c>
      <c r="U73" s="91"/>
      <c r="V73" s="92">
        <v>0.61402777777777773</v>
      </c>
      <c r="W73" s="93" t="s">
        <v>28</v>
      </c>
      <c r="X73" s="94"/>
      <c r="Y73" s="94"/>
      <c r="Z73" s="95"/>
      <c r="AA73" s="96"/>
      <c r="AB73" s="97"/>
      <c r="AC73" s="98" t="str">
        <f>TEXT(IF($E71="","",(IF($E72="",T71/(15-(COUNTIF($E71:$S71,""))),(IF($E73="",(T71+T72)/(30-(COUNTIF($E71:$S71,"")+COUNTIF($E72:$S72,""))), (T71+T72+T73)/(45-(COUNTIF($E71:$S71,"")+COUNTIF($E72:$S72,"")+COUNTIF($E73:$S73,"")))))))),"0,00")</f>
        <v>2,30</v>
      </c>
    </row>
    <row r="74" spans="1:29" ht="15.75" thickBot="1">
      <c r="A74" s="64">
        <v>154</v>
      </c>
      <c r="B74" s="65" t="s">
        <v>96</v>
      </c>
      <c r="C74" s="66" t="s">
        <v>97</v>
      </c>
      <c r="D74" s="66"/>
      <c r="E74" s="67">
        <v>3</v>
      </c>
      <c r="F74" s="67">
        <v>0</v>
      </c>
      <c r="G74" s="67">
        <v>1</v>
      </c>
      <c r="H74" s="67">
        <v>5</v>
      </c>
      <c r="I74" s="67">
        <v>5</v>
      </c>
      <c r="J74" s="67">
        <v>3</v>
      </c>
      <c r="K74" s="67">
        <v>5</v>
      </c>
      <c r="L74" s="67">
        <v>0</v>
      </c>
      <c r="M74" s="67">
        <v>3</v>
      </c>
      <c r="N74" s="67">
        <v>3</v>
      </c>
      <c r="O74" s="67"/>
      <c r="P74" s="67"/>
      <c r="Q74" s="67"/>
      <c r="R74" s="67"/>
      <c r="S74" s="67"/>
      <c r="T74" s="68">
        <f t="shared" si="2"/>
        <v>28</v>
      </c>
      <c r="U74" s="69"/>
      <c r="V74" s="70">
        <f>SUM(T74:T76)+IF(ISNUMBER(U74),U74,0)+IF(ISNUMBER(U75),U75,0)+IF(ISNUMBER(U76),U76,0)</f>
        <v>73</v>
      </c>
      <c r="W74" s="71">
        <f>COUNTIF($E74:$S74,0)+COUNTIF($E75:$S75,0)+COUNTIF($E76:$S76,0)</f>
        <v>5</v>
      </c>
      <c r="X74" s="71">
        <f>COUNTIF($E74:$S74,1)+COUNTIF($E75:$S75,1)+COUNTIF($E76:$S76,1)</f>
        <v>6</v>
      </c>
      <c r="Y74" s="71">
        <f>COUNTIF($E74:$S74,2)+COUNTIF($E75:$S75,2)+COUNTIF($E76:$S76,2)</f>
        <v>4</v>
      </c>
      <c r="Z74" s="71">
        <f>COUNTIF($E74:$S74,3)+COUNTIF($E75:$S75,3)+COUNTIF($E76:$S76,3)</f>
        <v>8</v>
      </c>
      <c r="AA74" s="71">
        <f>COUNTIF($E74:$S74,5)+COUNTIF($E75:$S75,5)+COUNTIF($E76:$S76,5)</f>
        <v>7</v>
      </c>
      <c r="AB74" s="72">
        <f>COUNTIF($E74:$S74,"5*")+COUNTIF($E75:$S75,"5*")+COUNTIF($E76:$S76,"5*")</f>
        <v>0</v>
      </c>
      <c r="AC74" s="73">
        <f>COUNTIF($E74:$S74,20)+COUNTIF($E75:$S75,20)+COUNTIF($E76:$S76,20)</f>
        <v>0</v>
      </c>
    </row>
    <row r="75" spans="1:29" ht="16.5" thickBot="1">
      <c r="A75" s="74" t="s">
        <v>142</v>
      </c>
      <c r="B75" s="75" t="s">
        <v>55</v>
      </c>
      <c r="C75" s="75" t="s">
        <v>37</v>
      </c>
      <c r="D75" s="75"/>
      <c r="E75" s="76">
        <v>5</v>
      </c>
      <c r="F75" s="76">
        <v>1</v>
      </c>
      <c r="G75" s="76">
        <v>1</v>
      </c>
      <c r="H75" s="76">
        <v>5</v>
      </c>
      <c r="I75" s="76">
        <v>0</v>
      </c>
      <c r="J75" s="76">
        <v>3</v>
      </c>
      <c r="K75" s="76">
        <v>1</v>
      </c>
      <c r="L75" s="76">
        <v>0</v>
      </c>
      <c r="M75" s="76">
        <v>2</v>
      </c>
      <c r="N75" s="76">
        <v>3</v>
      </c>
      <c r="O75" s="76"/>
      <c r="P75" s="76"/>
      <c r="Q75" s="76"/>
      <c r="R75" s="76"/>
      <c r="S75" s="76"/>
      <c r="T75" s="77">
        <f t="shared" si="2"/>
        <v>21</v>
      </c>
      <c r="U75" s="78"/>
      <c r="V75" s="79">
        <v>0.47986111111111102</v>
      </c>
      <c r="W75" s="80" t="s">
        <v>25</v>
      </c>
      <c r="X75" s="81"/>
      <c r="Y75" s="81"/>
      <c r="Z75" s="82"/>
      <c r="AA75" s="82"/>
      <c r="AB75" s="83"/>
      <c r="AC75" s="84" t="e">
        <f>TEXT( (V76-V75+0.00000000000001),"[hh].mm.ss")</f>
        <v>#VALUE!</v>
      </c>
    </row>
    <row r="76" spans="1:29" ht="15.75" thickBot="1">
      <c r="A76" s="85" t="s">
        <v>26</v>
      </c>
      <c r="B76" s="86" t="s">
        <v>56</v>
      </c>
      <c r="C76" s="87"/>
      <c r="D76" s="88"/>
      <c r="E76" s="89">
        <v>2</v>
      </c>
      <c r="F76" s="89">
        <v>1</v>
      </c>
      <c r="G76" s="89">
        <v>3</v>
      </c>
      <c r="H76" s="89">
        <v>3</v>
      </c>
      <c r="I76" s="89">
        <v>1</v>
      </c>
      <c r="J76" s="89">
        <v>5</v>
      </c>
      <c r="K76" s="89">
        <v>2</v>
      </c>
      <c r="L76" s="89">
        <v>0</v>
      </c>
      <c r="M76" s="89">
        <v>2</v>
      </c>
      <c r="N76" s="89">
        <v>5</v>
      </c>
      <c r="O76" s="89"/>
      <c r="P76" s="89"/>
      <c r="Q76" s="89"/>
      <c r="R76" s="89"/>
      <c r="S76" s="89"/>
      <c r="T76" s="90">
        <f t="shared" si="2"/>
        <v>24</v>
      </c>
      <c r="U76" s="91"/>
      <c r="V76" s="92" t="s">
        <v>99</v>
      </c>
      <c r="W76" s="93" t="s">
        <v>28</v>
      </c>
      <c r="X76" s="94"/>
      <c r="Y76" s="94"/>
      <c r="Z76" s="95"/>
      <c r="AA76" s="96"/>
      <c r="AB76" s="97"/>
      <c r="AC76" s="98" t="str">
        <f>TEXT(IF($E74="","",(IF($E75="",T74/(15-(COUNTIF($E74:$S74,""))),(IF($E76="",(T74+T75)/(30-(COUNTIF($E74:$S74,"")+COUNTIF($E75:$S75,""))), (T74+T75+T76)/(45-(COUNTIF($E74:$S74,"")+COUNTIF($E75:$S75,"")+COUNTIF($E76:$S76,"")))))))),"0,00")</f>
        <v>2,43</v>
      </c>
    </row>
    <row r="77" spans="1:29" ht="15.75" thickBot="1">
      <c r="A77" s="64">
        <v>129</v>
      </c>
      <c r="B77" s="65" t="s">
        <v>100</v>
      </c>
      <c r="C77" s="66" t="s">
        <v>87</v>
      </c>
      <c r="D77" s="66"/>
      <c r="E77" s="67">
        <v>5</v>
      </c>
      <c r="F77" s="67">
        <v>0</v>
      </c>
      <c r="G77" s="67">
        <v>3</v>
      </c>
      <c r="H77" s="67">
        <v>5</v>
      </c>
      <c r="I77" s="67">
        <v>0</v>
      </c>
      <c r="J77" s="67">
        <v>3</v>
      </c>
      <c r="K77" s="67">
        <v>5</v>
      </c>
      <c r="L77" s="67">
        <v>2</v>
      </c>
      <c r="M77" s="67">
        <v>3</v>
      </c>
      <c r="N77" s="67">
        <v>3</v>
      </c>
      <c r="O77" s="67"/>
      <c r="P77" s="67"/>
      <c r="Q77" s="67"/>
      <c r="R77" s="67"/>
      <c r="S77" s="67"/>
      <c r="T77" s="68">
        <f t="shared" si="2"/>
        <v>29</v>
      </c>
      <c r="U77" s="69"/>
      <c r="V77" s="70">
        <f>SUM(T77:T79)+IF(ISNUMBER(U77),U77,0)+IF(ISNUMBER(U78),U78,0)+IF(ISNUMBER(U79),U79,0)</f>
        <v>74</v>
      </c>
      <c r="W77" s="71">
        <f>COUNTIF($E77:$S77,0)+COUNTIF($E78:$S78,0)+COUNTIF($E79:$S79,0)</f>
        <v>9</v>
      </c>
      <c r="X77" s="71">
        <f>COUNTIF($E77:$S77,1)+COUNTIF($E78:$S78,1)+COUNTIF($E79:$S79,1)</f>
        <v>0</v>
      </c>
      <c r="Y77" s="71">
        <f>COUNTIF($E77:$S77,2)+COUNTIF($E78:$S78,2)+COUNTIF($E79:$S79,2)</f>
        <v>5</v>
      </c>
      <c r="Z77" s="71">
        <f>COUNTIF($E77:$S77,3)+COUNTIF($E78:$S78,3)+COUNTIF($E79:$S79,3)</f>
        <v>8</v>
      </c>
      <c r="AA77" s="71">
        <f>COUNTIF($E77:$S77,5)+COUNTIF($E78:$S78,5)+COUNTIF($E79:$S79,5)</f>
        <v>8</v>
      </c>
      <c r="AB77" s="72">
        <f>COUNTIF($E77:$S77,"5*")+COUNTIF($E78:$S78,"5*")+COUNTIF($E79:$S79,"5*")</f>
        <v>0</v>
      </c>
      <c r="AC77" s="73">
        <f>COUNTIF($E77:$S77,20)+COUNTIF($E78:$S78,20)+COUNTIF($E79:$S79,20)</f>
        <v>0</v>
      </c>
    </row>
    <row r="78" spans="1:29" ht="16.5" thickBot="1">
      <c r="A78" s="74" t="s">
        <v>143</v>
      </c>
      <c r="B78" s="75" t="s">
        <v>23</v>
      </c>
      <c r="C78" s="75" t="s">
        <v>31</v>
      </c>
      <c r="D78" s="75"/>
      <c r="E78" s="76">
        <v>5</v>
      </c>
      <c r="F78" s="76">
        <v>0</v>
      </c>
      <c r="G78" s="76">
        <v>2</v>
      </c>
      <c r="H78" s="76">
        <v>5</v>
      </c>
      <c r="I78" s="76">
        <v>0</v>
      </c>
      <c r="J78" s="76">
        <v>5</v>
      </c>
      <c r="K78" s="76">
        <v>3</v>
      </c>
      <c r="L78" s="76">
        <v>0</v>
      </c>
      <c r="M78" s="76">
        <v>2</v>
      </c>
      <c r="N78" s="76">
        <v>3</v>
      </c>
      <c r="O78" s="76"/>
      <c r="P78" s="76"/>
      <c r="Q78" s="76"/>
      <c r="R78" s="76"/>
      <c r="S78" s="76"/>
      <c r="T78" s="77">
        <f t="shared" si="2"/>
        <v>25</v>
      </c>
      <c r="U78" s="78"/>
      <c r="V78" s="79">
        <v>0.48402777777777767</v>
      </c>
      <c r="W78" s="80" t="s">
        <v>25</v>
      </c>
      <c r="X78" s="81"/>
      <c r="Y78" s="81"/>
      <c r="Z78" s="82"/>
      <c r="AA78" s="82"/>
      <c r="AB78" s="83"/>
      <c r="AC78" s="84" t="str">
        <f>TEXT( (V79-V78+0.00000000000001),"[hh].mm.ss")</f>
        <v>04.58.16</v>
      </c>
    </row>
    <row r="79" spans="1:29" ht="15.75" thickBot="1">
      <c r="A79" s="85" t="s">
        <v>26</v>
      </c>
      <c r="B79" s="86" t="s">
        <v>102</v>
      </c>
      <c r="C79" s="87"/>
      <c r="D79" s="88"/>
      <c r="E79" s="89">
        <v>5</v>
      </c>
      <c r="F79" s="89">
        <v>0</v>
      </c>
      <c r="G79" s="89">
        <v>3</v>
      </c>
      <c r="H79" s="89">
        <v>2</v>
      </c>
      <c r="I79" s="89">
        <v>5</v>
      </c>
      <c r="J79" s="89">
        <v>3</v>
      </c>
      <c r="K79" s="89">
        <v>2</v>
      </c>
      <c r="L79" s="89">
        <v>0</v>
      </c>
      <c r="M79" s="89">
        <v>0</v>
      </c>
      <c r="N79" s="89">
        <v>0</v>
      </c>
      <c r="O79" s="89"/>
      <c r="P79" s="89"/>
      <c r="Q79" s="89"/>
      <c r="R79" s="89"/>
      <c r="S79" s="89"/>
      <c r="T79" s="90">
        <f t="shared" si="2"/>
        <v>20</v>
      </c>
      <c r="U79" s="91"/>
      <c r="V79" s="92">
        <v>0.69115740740740739</v>
      </c>
      <c r="W79" s="93" t="s">
        <v>28</v>
      </c>
      <c r="X79" s="94"/>
      <c r="Y79" s="94"/>
      <c r="Z79" s="95"/>
      <c r="AA79" s="96"/>
      <c r="AB79" s="97"/>
      <c r="AC79" s="98" t="str">
        <f>TEXT(IF($E77="","",(IF($E78="",T77/(15-(COUNTIF($E77:$S77,""))),(IF($E79="",(T77+T78)/(30-(COUNTIF($E77:$S77,"")+COUNTIF($E78:$S78,""))), (T77+T78+T79)/(45-(COUNTIF($E77:$S77,"")+COUNTIF($E78:$S78,"")+COUNTIF($E79:$S79,"")))))))),"0,00")</f>
        <v>2,47</v>
      </c>
    </row>
    <row r="80" spans="1:29" ht="15.75" thickBot="1">
      <c r="A80" s="64">
        <v>137</v>
      </c>
      <c r="B80" s="65" t="s">
        <v>103</v>
      </c>
      <c r="C80" s="66" t="s">
        <v>47</v>
      </c>
      <c r="D80" s="66"/>
      <c r="E80" s="67">
        <v>5</v>
      </c>
      <c r="F80" s="67">
        <v>1</v>
      </c>
      <c r="G80" s="67">
        <v>2</v>
      </c>
      <c r="H80" s="67">
        <v>5</v>
      </c>
      <c r="I80" s="67">
        <v>5</v>
      </c>
      <c r="J80" s="67">
        <v>3</v>
      </c>
      <c r="K80" s="67">
        <v>3</v>
      </c>
      <c r="L80" s="67">
        <v>2</v>
      </c>
      <c r="M80" s="67">
        <v>3</v>
      </c>
      <c r="N80" s="67">
        <v>5</v>
      </c>
      <c r="O80" s="67"/>
      <c r="P80" s="67"/>
      <c r="Q80" s="67"/>
      <c r="R80" s="67"/>
      <c r="S80" s="67"/>
      <c r="T80" s="68">
        <f t="shared" si="2"/>
        <v>34</v>
      </c>
      <c r="U80" s="69"/>
      <c r="V80" s="70">
        <f>SUM(T80:T82)+IF(ISNUMBER(U80),U80,0)+IF(ISNUMBER(U81),U81,0)+IF(ISNUMBER(U82),U82,0)</f>
        <v>74</v>
      </c>
      <c r="W80" s="71">
        <f>COUNTIF($E80:$S80,0)+COUNTIF($E81:$S81,0)+COUNTIF($E82:$S82,0)</f>
        <v>6</v>
      </c>
      <c r="X80" s="71">
        <f>COUNTIF($E80:$S80,1)+COUNTIF($E81:$S81,1)+COUNTIF($E82:$S82,1)</f>
        <v>4</v>
      </c>
      <c r="Y80" s="71">
        <f>COUNTIF($E80:$S80,2)+COUNTIF($E81:$S81,2)+COUNTIF($E82:$S82,2)</f>
        <v>4</v>
      </c>
      <c r="Z80" s="71">
        <f>COUNTIF($E80:$S80,3)+COUNTIF($E81:$S81,3)+COUNTIF($E82:$S82,3)</f>
        <v>9</v>
      </c>
      <c r="AA80" s="71">
        <f>COUNTIF($E80:$S80,5)+COUNTIF($E81:$S81,5)+COUNTIF($E82:$S82,5)</f>
        <v>7</v>
      </c>
      <c r="AB80" s="72">
        <f>COUNTIF($E80:$S80,"5*")+COUNTIF($E81:$S81,"5*")+COUNTIF($E82:$S82,"5*")</f>
        <v>0</v>
      </c>
      <c r="AC80" s="73">
        <f>COUNTIF($E80:$S80,20)+COUNTIF($E81:$S81,20)+COUNTIF($E82:$S82,20)</f>
        <v>0</v>
      </c>
    </row>
    <row r="81" spans="1:29" ht="16.5" thickBot="1">
      <c r="A81" s="74" t="s">
        <v>144</v>
      </c>
      <c r="B81" s="75" t="s">
        <v>55</v>
      </c>
      <c r="C81" s="75" t="s">
        <v>24</v>
      </c>
      <c r="D81" s="75"/>
      <c r="E81" s="76">
        <v>1</v>
      </c>
      <c r="F81" s="76">
        <v>0</v>
      </c>
      <c r="G81" s="76">
        <v>2</v>
      </c>
      <c r="H81" s="76">
        <v>5</v>
      </c>
      <c r="I81" s="76">
        <v>0</v>
      </c>
      <c r="J81" s="76">
        <v>3</v>
      </c>
      <c r="K81" s="76">
        <v>5</v>
      </c>
      <c r="L81" s="76">
        <v>0</v>
      </c>
      <c r="M81" s="76">
        <v>1</v>
      </c>
      <c r="N81" s="76">
        <v>2</v>
      </c>
      <c r="O81" s="76"/>
      <c r="P81" s="76"/>
      <c r="Q81" s="76"/>
      <c r="R81" s="76"/>
      <c r="S81" s="76"/>
      <c r="T81" s="77">
        <f t="shared" si="2"/>
        <v>19</v>
      </c>
      <c r="U81" s="78"/>
      <c r="V81" s="79">
        <v>0.47916666666666657</v>
      </c>
      <c r="W81" s="80" t="s">
        <v>25</v>
      </c>
      <c r="X81" s="81"/>
      <c r="Y81" s="81"/>
      <c r="Z81" s="82"/>
      <c r="AA81" s="82"/>
      <c r="AB81" s="83"/>
      <c r="AC81" s="84" t="str">
        <f>TEXT( (V82-V81+0.00000000000001),"[hh].mm.ss")</f>
        <v>05.02.01</v>
      </c>
    </row>
    <row r="82" spans="1:29" ht="15.75" thickBot="1">
      <c r="A82" s="85" t="s">
        <v>26</v>
      </c>
      <c r="B82" s="86" t="s">
        <v>56</v>
      </c>
      <c r="C82" s="87"/>
      <c r="D82" s="88"/>
      <c r="E82" s="89">
        <v>3</v>
      </c>
      <c r="F82" s="89">
        <v>0</v>
      </c>
      <c r="G82" s="89">
        <v>3</v>
      </c>
      <c r="H82" s="89">
        <v>3</v>
      </c>
      <c r="I82" s="89">
        <v>0</v>
      </c>
      <c r="J82" s="89">
        <v>3</v>
      </c>
      <c r="K82" s="89">
        <v>1</v>
      </c>
      <c r="L82" s="89">
        <v>0</v>
      </c>
      <c r="M82" s="89">
        <v>3</v>
      </c>
      <c r="N82" s="89">
        <v>5</v>
      </c>
      <c r="O82" s="89"/>
      <c r="P82" s="89"/>
      <c r="Q82" s="89"/>
      <c r="R82" s="89"/>
      <c r="S82" s="89"/>
      <c r="T82" s="90">
        <f t="shared" si="2"/>
        <v>21</v>
      </c>
      <c r="U82" s="91"/>
      <c r="V82" s="92">
        <v>0.68890046296296292</v>
      </c>
      <c r="W82" s="93" t="s">
        <v>28</v>
      </c>
      <c r="X82" s="94"/>
      <c r="Y82" s="94"/>
      <c r="Z82" s="95"/>
      <c r="AA82" s="96"/>
      <c r="AB82" s="97"/>
      <c r="AC82" s="98" t="str">
        <f>TEXT(IF($E80="","",(IF($E81="",T80/(15-(COUNTIF($E80:$S80,""))),(IF($E82="",(T80+T81)/(30-(COUNTIF($E80:$S80,"")+COUNTIF($E81:$S81,""))), (T80+T81+T82)/(45-(COUNTIF($E80:$S80,"")+COUNTIF($E81:$S81,"")+COUNTIF($E82:$S82,"")))))))),"0,00")</f>
        <v>2,47</v>
      </c>
    </row>
    <row r="83" spans="1:29" ht="15.75" thickBot="1">
      <c r="A83" s="64">
        <v>144</v>
      </c>
      <c r="B83" s="65" t="s">
        <v>105</v>
      </c>
      <c r="C83" s="66" t="s">
        <v>106</v>
      </c>
      <c r="D83" s="66"/>
      <c r="E83" s="67">
        <v>5</v>
      </c>
      <c r="F83" s="67">
        <v>1</v>
      </c>
      <c r="G83" s="67">
        <v>0</v>
      </c>
      <c r="H83" s="67">
        <v>3</v>
      </c>
      <c r="I83" s="67">
        <v>5</v>
      </c>
      <c r="J83" s="67">
        <v>3</v>
      </c>
      <c r="K83" s="67">
        <v>2</v>
      </c>
      <c r="L83" s="67">
        <v>3</v>
      </c>
      <c r="M83" s="67">
        <v>3</v>
      </c>
      <c r="N83" s="67">
        <v>1</v>
      </c>
      <c r="O83" s="67"/>
      <c r="P83" s="67"/>
      <c r="Q83" s="67"/>
      <c r="R83" s="67"/>
      <c r="S83" s="67"/>
      <c r="T83" s="68">
        <f t="shared" si="2"/>
        <v>26</v>
      </c>
      <c r="U83" s="69"/>
      <c r="V83" s="70">
        <f>SUM(T83:T85)+IF(ISNUMBER(U83),U83,0)+IF(ISNUMBER(U84),U84,0)+IF(ISNUMBER(U85),U85,0)</f>
        <v>76</v>
      </c>
      <c r="W83" s="71">
        <f>COUNTIF($E83:$S83,0)+COUNTIF($E84:$S84,0)+COUNTIF($E85:$S85,0)</f>
        <v>3</v>
      </c>
      <c r="X83" s="71">
        <f>COUNTIF($E83:$S83,1)+COUNTIF($E84:$S84,1)+COUNTIF($E85:$S85,1)</f>
        <v>7</v>
      </c>
      <c r="Y83" s="71">
        <f>COUNTIF($E83:$S83,2)+COUNTIF($E84:$S84,2)+COUNTIF($E85:$S85,2)</f>
        <v>5</v>
      </c>
      <c r="Z83" s="71">
        <f>COUNTIF($E83:$S83,3)+COUNTIF($E84:$S84,3)+COUNTIF($E85:$S85,3)</f>
        <v>8</v>
      </c>
      <c r="AA83" s="71">
        <f>COUNTIF($E83:$S83,5)+COUNTIF($E84:$S84,5)+COUNTIF($E85:$S85,5)</f>
        <v>7</v>
      </c>
      <c r="AB83" s="72">
        <f>COUNTIF($E83:$S83,"5*")+COUNTIF($E84:$S84,"5*")+COUNTIF($E85:$S85,"5*")</f>
        <v>0</v>
      </c>
      <c r="AC83" s="73">
        <f>COUNTIF($E83:$S83,20)+COUNTIF($E84:$S84,20)+COUNTIF($E85:$S85,20)</f>
        <v>0</v>
      </c>
    </row>
    <row r="84" spans="1:29" ht="16.5" thickBot="1">
      <c r="A84" s="74" t="s">
        <v>145</v>
      </c>
      <c r="B84" s="75" t="s">
        <v>23</v>
      </c>
      <c r="C84" s="75" t="s">
        <v>91</v>
      </c>
      <c r="D84" s="75"/>
      <c r="E84" s="76">
        <v>5</v>
      </c>
      <c r="F84" s="76">
        <v>1</v>
      </c>
      <c r="G84" s="76">
        <v>5</v>
      </c>
      <c r="H84" s="76">
        <v>3</v>
      </c>
      <c r="I84" s="76">
        <v>2</v>
      </c>
      <c r="J84" s="76">
        <v>3</v>
      </c>
      <c r="K84" s="76">
        <v>1</v>
      </c>
      <c r="L84" s="76">
        <v>0</v>
      </c>
      <c r="M84" s="76">
        <v>3</v>
      </c>
      <c r="N84" s="76">
        <v>2</v>
      </c>
      <c r="O84" s="76"/>
      <c r="P84" s="76"/>
      <c r="Q84" s="76"/>
      <c r="R84" s="76"/>
      <c r="S84" s="76"/>
      <c r="T84" s="77">
        <f t="shared" si="2"/>
        <v>25</v>
      </c>
      <c r="U84" s="78"/>
      <c r="V84" s="79">
        <v>0.48333333333333323</v>
      </c>
      <c r="W84" s="80" t="s">
        <v>25</v>
      </c>
      <c r="X84" s="81"/>
      <c r="Y84" s="81"/>
      <c r="Z84" s="82"/>
      <c r="AA84" s="82"/>
      <c r="AB84" s="83"/>
      <c r="AC84" s="84" t="str">
        <f>TEXT( (V85-V84+0.00000000000001),"[hh].mm.ss")</f>
        <v>04.07.57</v>
      </c>
    </row>
    <row r="85" spans="1:29" ht="15.75" thickBot="1">
      <c r="A85" s="85" t="s">
        <v>26</v>
      </c>
      <c r="B85" s="86" t="s">
        <v>56</v>
      </c>
      <c r="C85" s="87"/>
      <c r="D85" s="88"/>
      <c r="E85" s="89">
        <v>3</v>
      </c>
      <c r="F85" s="89">
        <v>1</v>
      </c>
      <c r="G85" s="89">
        <v>5</v>
      </c>
      <c r="H85" s="89">
        <v>2</v>
      </c>
      <c r="I85" s="89">
        <v>1</v>
      </c>
      <c r="J85" s="89">
        <v>5</v>
      </c>
      <c r="K85" s="89">
        <v>2</v>
      </c>
      <c r="L85" s="89">
        <v>0</v>
      </c>
      <c r="M85" s="89">
        <v>1</v>
      </c>
      <c r="N85" s="89">
        <v>5</v>
      </c>
      <c r="O85" s="89"/>
      <c r="P85" s="89"/>
      <c r="Q85" s="89"/>
      <c r="R85" s="89"/>
      <c r="S85" s="89"/>
      <c r="T85" s="90">
        <f t="shared" si="2"/>
        <v>25</v>
      </c>
      <c r="U85" s="91"/>
      <c r="V85" s="92">
        <v>0.65552083333333333</v>
      </c>
      <c r="W85" s="93" t="s">
        <v>28</v>
      </c>
      <c r="X85" s="94"/>
      <c r="Y85" s="94"/>
      <c r="Z85" s="95"/>
      <c r="AA85" s="96"/>
      <c r="AB85" s="97"/>
      <c r="AC85" s="98" t="str">
        <f>TEXT(IF($E83="","",(IF($E84="",T83/(15-(COUNTIF($E83:$S83,""))),(IF($E85="",(T83+T84)/(30-(COUNTIF($E83:$S83,"")+COUNTIF($E84:$S84,""))), (T83+T84+T85)/(45-(COUNTIF($E83:$S83,"")+COUNTIF($E84:$S84,"")+COUNTIF($E85:$S85,"")))))))),"0,00")</f>
        <v>2,53</v>
      </c>
    </row>
    <row r="86" spans="1:29" ht="15.75" thickBot="1">
      <c r="A86" s="64">
        <v>132</v>
      </c>
      <c r="B86" s="65" t="s">
        <v>108</v>
      </c>
      <c r="C86" s="66" t="s">
        <v>106</v>
      </c>
      <c r="D86" s="66"/>
      <c r="E86" s="67">
        <v>3</v>
      </c>
      <c r="F86" s="67">
        <v>0</v>
      </c>
      <c r="G86" s="67">
        <v>2</v>
      </c>
      <c r="H86" s="67">
        <v>3</v>
      </c>
      <c r="I86" s="67">
        <v>5</v>
      </c>
      <c r="J86" s="67">
        <v>3</v>
      </c>
      <c r="K86" s="67">
        <v>3</v>
      </c>
      <c r="L86" s="67">
        <v>1</v>
      </c>
      <c r="M86" s="67">
        <v>2</v>
      </c>
      <c r="N86" s="67">
        <v>3</v>
      </c>
      <c r="O86" s="67"/>
      <c r="P86" s="67"/>
      <c r="Q86" s="67"/>
      <c r="R86" s="67"/>
      <c r="S86" s="67"/>
      <c r="T86" s="68">
        <f t="shared" si="2"/>
        <v>25</v>
      </c>
      <c r="U86" s="69"/>
      <c r="V86" s="70">
        <f>SUM(T86:T88)+IF(ISNUMBER(U86),U86,0)+IF(ISNUMBER(U87),U87,0)+IF(ISNUMBER(U88),U88,0)</f>
        <v>77</v>
      </c>
      <c r="W86" s="71">
        <f>COUNTIF($E86:$S86,0)+COUNTIF($E87:$S87,0)+COUNTIF($E88:$S88,0)</f>
        <v>4</v>
      </c>
      <c r="X86" s="71">
        <f>COUNTIF($E86:$S86,1)+COUNTIF($E87:$S87,1)+COUNTIF($E88:$S88,1)</f>
        <v>2</v>
      </c>
      <c r="Y86" s="71">
        <f>COUNTIF($E86:$S86,2)+COUNTIF($E87:$S87,2)+COUNTIF($E88:$S88,2)</f>
        <v>5</v>
      </c>
      <c r="Z86" s="71">
        <f>COUNTIF($E86:$S86,3)+COUNTIF($E87:$S87,3)+COUNTIF($E88:$S88,3)</f>
        <v>15</v>
      </c>
      <c r="AA86" s="71">
        <f>COUNTIF($E86:$S86,5)+COUNTIF($E87:$S87,5)+COUNTIF($E88:$S88,5)</f>
        <v>4</v>
      </c>
      <c r="AB86" s="72">
        <f>COUNTIF($E86:$S86,"5*")+COUNTIF($E87:$S87,"5*")+COUNTIF($E88:$S88,"5*")</f>
        <v>0</v>
      </c>
      <c r="AC86" s="73">
        <f>COUNTIF($E86:$S86,20)+COUNTIF($E87:$S87,20)+COUNTIF($E88:$S88,20)</f>
        <v>0</v>
      </c>
    </row>
    <row r="87" spans="1:29" ht="16.5" thickBot="1">
      <c r="A87" s="74" t="s">
        <v>146</v>
      </c>
      <c r="B87" s="75" t="s">
        <v>23</v>
      </c>
      <c r="C87" s="75" t="s">
        <v>91</v>
      </c>
      <c r="D87" s="75"/>
      <c r="E87" s="76">
        <v>3</v>
      </c>
      <c r="F87" s="76">
        <v>2</v>
      </c>
      <c r="G87" s="76">
        <v>5</v>
      </c>
      <c r="H87" s="76">
        <v>3</v>
      </c>
      <c r="I87" s="76">
        <v>2</v>
      </c>
      <c r="J87" s="76">
        <v>3</v>
      </c>
      <c r="K87" s="76">
        <v>3</v>
      </c>
      <c r="L87" s="76">
        <v>0</v>
      </c>
      <c r="M87" s="76">
        <v>3</v>
      </c>
      <c r="N87" s="76">
        <v>1</v>
      </c>
      <c r="O87" s="76"/>
      <c r="P87" s="76"/>
      <c r="Q87" s="76"/>
      <c r="R87" s="76"/>
      <c r="S87" s="76"/>
      <c r="T87" s="77">
        <f t="shared" si="2"/>
        <v>25</v>
      </c>
      <c r="U87" s="78"/>
      <c r="V87" s="79">
        <v>0.48263888888888878</v>
      </c>
      <c r="W87" s="80" t="s">
        <v>25</v>
      </c>
      <c r="X87" s="81"/>
      <c r="Y87" s="81"/>
      <c r="Z87" s="82"/>
      <c r="AA87" s="82"/>
      <c r="AB87" s="83"/>
      <c r="AC87" s="84" t="str">
        <f>TEXT( (V88-V87+0.00000000000001),"[hh].mm.ss")</f>
        <v>04.09.22</v>
      </c>
    </row>
    <row r="88" spans="1:29" ht="15.75" thickBot="1">
      <c r="A88" s="85" t="s">
        <v>26</v>
      </c>
      <c r="B88" s="86" t="s">
        <v>110</v>
      </c>
      <c r="C88" s="87"/>
      <c r="D88" s="88"/>
      <c r="E88" s="89">
        <v>3</v>
      </c>
      <c r="F88" s="89">
        <v>3</v>
      </c>
      <c r="G88" s="89">
        <v>3</v>
      </c>
      <c r="H88" s="89">
        <v>5</v>
      </c>
      <c r="I88" s="89">
        <v>0</v>
      </c>
      <c r="J88" s="89">
        <v>3</v>
      </c>
      <c r="K88" s="89">
        <v>3</v>
      </c>
      <c r="L88" s="89">
        <v>0</v>
      </c>
      <c r="M88" s="89">
        <v>5</v>
      </c>
      <c r="N88" s="89">
        <v>2</v>
      </c>
      <c r="O88" s="89"/>
      <c r="P88" s="89"/>
      <c r="Q88" s="89"/>
      <c r="R88" s="89"/>
      <c r="S88" s="89"/>
      <c r="T88" s="90">
        <f t="shared" si="2"/>
        <v>27</v>
      </c>
      <c r="U88" s="91"/>
      <c r="V88" s="92">
        <v>0.65581018518518519</v>
      </c>
      <c r="W88" s="93" t="s">
        <v>28</v>
      </c>
      <c r="X88" s="94"/>
      <c r="Y88" s="94"/>
      <c r="Z88" s="95"/>
      <c r="AA88" s="96"/>
      <c r="AB88" s="97"/>
      <c r="AC88" s="98" t="str">
        <f>TEXT(IF($E86="","",(IF($E87="",T86/(15-(COUNTIF($E86:$S86,""))),(IF($E88="",(T86+T87)/(30-(COUNTIF($E86:$S86,"")+COUNTIF($E87:$S87,""))), (T86+T87+T88)/(45-(COUNTIF($E86:$S86,"")+COUNTIF($E87:$S87,"")+COUNTIF($E88:$S88,"")))))))),"0,00")</f>
        <v>2,57</v>
      </c>
    </row>
    <row r="89" spans="1:29" ht="15.75" thickBot="1">
      <c r="A89" s="64">
        <v>111</v>
      </c>
      <c r="B89" s="65" t="s">
        <v>111</v>
      </c>
      <c r="C89" s="66" t="s">
        <v>112</v>
      </c>
      <c r="D89" s="66"/>
      <c r="E89" s="67">
        <v>3</v>
      </c>
      <c r="F89" s="67">
        <v>3</v>
      </c>
      <c r="G89" s="67">
        <v>3</v>
      </c>
      <c r="H89" s="67">
        <v>3</v>
      </c>
      <c r="I89" s="67">
        <v>3</v>
      </c>
      <c r="J89" s="67">
        <v>3</v>
      </c>
      <c r="K89" s="67">
        <v>3</v>
      </c>
      <c r="L89" s="67">
        <v>1</v>
      </c>
      <c r="M89" s="67">
        <v>3</v>
      </c>
      <c r="N89" s="67">
        <v>5</v>
      </c>
      <c r="O89" s="67"/>
      <c r="P89" s="67"/>
      <c r="Q89" s="67"/>
      <c r="R89" s="67"/>
      <c r="S89" s="67"/>
      <c r="T89" s="68">
        <f t="shared" si="2"/>
        <v>30</v>
      </c>
      <c r="U89" s="69"/>
      <c r="V89" s="70">
        <f>SUM(T89:T91)+IF(ISNUMBER(U89),U89,0)+IF(ISNUMBER(U90),U90,0)+IF(ISNUMBER(U91),U91,0)</f>
        <v>89</v>
      </c>
      <c r="W89" s="71">
        <f>COUNTIF($E89:$S89,0)+COUNTIF($E90:$S90,0)+COUNTIF($E91:$S91,0)</f>
        <v>2</v>
      </c>
      <c r="X89" s="71">
        <f>COUNTIF($E89:$S89,1)+COUNTIF($E90:$S90,1)+COUNTIF($E91:$S91,1)</f>
        <v>2</v>
      </c>
      <c r="Y89" s="71">
        <f>COUNTIF($E89:$S89,2)+COUNTIF($E90:$S90,2)+COUNTIF($E91:$S91,2)</f>
        <v>1</v>
      </c>
      <c r="Z89" s="71">
        <f>COUNTIF($E89:$S89,3)+COUNTIF($E90:$S90,3)+COUNTIF($E91:$S91,3)</f>
        <v>20</v>
      </c>
      <c r="AA89" s="71">
        <f>COUNTIF($E89:$S89,5)+COUNTIF($E90:$S90,5)+COUNTIF($E91:$S91,5)</f>
        <v>5</v>
      </c>
      <c r="AB89" s="72">
        <f>COUNTIF($E89:$S89,"5*")+COUNTIF($E90:$S90,"5*")+COUNTIF($E91:$S91,"5*")</f>
        <v>0</v>
      </c>
      <c r="AC89" s="73">
        <f>COUNTIF($E89:$S89,20)+COUNTIF($E90:$S90,20)+COUNTIF($E91:$S91,20)</f>
        <v>0</v>
      </c>
    </row>
    <row r="90" spans="1:29" ht="16.5" thickBot="1">
      <c r="A90" s="74" t="s">
        <v>147</v>
      </c>
      <c r="B90" s="75" t="s">
        <v>23</v>
      </c>
      <c r="C90" s="75" t="s">
        <v>24</v>
      </c>
      <c r="D90" s="75"/>
      <c r="E90" s="76">
        <v>5</v>
      </c>
      <c r="F90" s="76">
        <v>2</v>
      </c>
      <c r="G90" s="76">
        <v>3</v>
      </c>
      <c r="H90" s="76">
        <v>5</v>
      </c>
      <c r="I90" s="76">
        <v>3</v>
      </c>
      <c r="J90" s="76">
        <v>5</v>
      </c>
      <c r="K90" s="76">
        <v>3</v>
      </c>
      <c r="L90" s="76">
        <v>1</v>
      </c>
      <c r="M90" s="76">
        <v>3</v>
      </c>
      <c r="N90" s="76">
        <v>3</v>
      </c>
      <c r="O90" s="76"/>
      <c r="P90" s="76"/>
      <c r="Q90" s="76"/>
      <c r="R90" s="76"/>
      <c r="S90" s="76"/>
      <c r="T90" s="77">
        <f t="shared" si="2"/>
        <v>33</v>
      </c>
      <c r="U90" s="78"/>
      <c r="V90" s="79">
        <v>0.47777777777777769</v>
      </c>
      <c r="W90" s="80" t="s">
        <v>25</v>
      </c>
      <c r="X90" s="81"/>
      <c r="Y90" s="81"/>
      <c r="Z90" s="82"/>
      <c r="AA90" s="82"/>
      <c r="AB90" s="83"/>
      <c r="AC90" s="84" t="str">
        <f>TEXT( (V91-V90+0.00000000000001),"[hh].mm.ss")</f>
        <v>04.26.42</v>
      </c>
    </row>
    <row r="91" spans="1:29" ht="15.75" thickBot="1">
      <c r="A91" s="85" t="s">
        <v>26</v>
      </c>
      <c r="B91" s="86" t="s">
        <v>56</v>
      </c>
      <c r="C91" s="87"/>
      <c r="D91" s="88"/>
      <c r="E91" s="89">
        <v>3</v>
      </c>
      <c r="F91" s="89">
        <v>3</v>
      </c>
      <c r="G91" s="89">
        <v>3</v>
      </c>
      <c r="H91" s="89">
        <v>3</v>
      </c>
      <c r="I91" s="89">
        <v>0</v>
      </c>
      <c r="J91" s="89">
        <v>3</v>
      </c>
      <c r="K91" s="89">
        <v>3</v>
      </c>
      <c r="L91" s="89">
        <v>0</v>
      </c>
      <c r="M91" s="89">
        <v>3</v>
      </c>
      <c r="N91" s="89">
        <v>5</v>
      </c>
      <c r="O91" s="89"/>
      <c r="P91" s="89"/>
      <c r="Q91" s="89"/>
      <c r="R91" s="89"/>
      <c r="S91" s="89"/>
      <c r="T91" s="90">
        <f t="shared" si="2"/>
        <v>26</v>
      </c>
      <c r="U91" s="91"/>
      <c r="V91" s="92">
        <v>0.66298611111111116</v>
      </c>
      <c r="W91" s="93" t="s">
        <v>28</v>
      </c>
      <c r="X91" s="94"/>
      <c r="Y91" s="94"/>
      <c r="Z91" s="95"/>
      <c r="AA91" s="96"/>
      <c r="AB91" s="97"/>
      <c r="AC91" s="98" t="str">
        <f>TEXT(IF($E89="","",(IF($E90="",T89/(15-(COUNTIF($E89:$S89,""))),(IF($E91="",(T89+T90)/(30-(COUNTIF($E89:$S89,"")+COUNTIF($E90:$S90,""))), (T89+T90+T91)/(45-(COUNTIF($E89:$S89,"")+COUNTIF($E90:$S90,"")+COUNTIF($E91:$S91,"")))))))),"0,00")</f>
        <v>2,97</v>
      </c>
    </row>
    <row r="92" spans="1:29" ht="15.75" thickBot="1">
      <c r="A92" s="64">
        <v>103</v>
      </c>
      <c r="B92" s="65" t="s">
        <v>114</v>
      </c>
      <c r="C92" s="66" t="s">
        <v>115</v>
      </c>
      <c r="D92" s="66"/>
      <c r="E92" s="67">
        <v>3</v>
      </c>
      <c r="F92" s="67">
        <v>0</v>
      </c>
      <c r="G92" s="67">
        <v>3</v>
      </c>
      <c r="H92" s="67">
        <v>5</v>
      </c>
      <c r="I92" s="67">
        <v>2</v>
      </c>
      <c r="J92" s="67">
        <v>3</v>
      </c>
      <c r="K92" s="67">
        <v>5</v>
      </c>
      <c r="L92" s="67">
        <v>0</v>
      </c>
      <c r="M92" s="67">
        <v>5</v>
      </c>
      <c r="N92" s="67">
        <v>5</v>
      </c>
      <c r="O92" s="67"/>
      <c r="P92" s="67"/>
      <c r="Q92" s="67"/>
      <c r="R92" s="67"/>
      <c r="S92" s="67"/>
      <c r="T92" s="68">
        <f t="shared" si="2"/>
        <v>31</v>
      </c>
      <c r="U92" s="69"/>
      <c r="V92" s="70">
        <f>SUM(T92:T94)+IF(ISNUMBER(U92),U92,0)+IF(ISNUMBER(U93),U93,0)+IF(ISNUMBER(U94),U94,0)</f>
        <v>92</v>
      </c>
      <c r="W92" s="71">
        <f>COUNTIF($E92:$S92,0)+COUNTIF($E93:$S93,0)+COUNTIF($E94:$S94,0)</f>
        <v>5</v>
      </c>
      <c r="X92" s="71">
        <f>COUNTIF($E92:$S92,1)+COUNTIF($E93:$S93,1)+COUNTIF($E94:$S94,1)</f>
        <v>2</v>
      </c>
      <c r="Y92" s="71">
        <f>COUNTIF($E92:$S92,2)+COUNTIF($E93:$S93,2)+COUNTIF($E94:$S94,2)</f>
        <v>1</v>
      </c>
      <c r="Z92" s="71">
        <f>COUNTIF($E92:$S92,3)+COUNTIF($E93:$S93,3)+COUNTIF($E94:$S94,3)</f>
        <v>11</v>
      </c>
      <c r="AA92" s="71">
        <f>COUNTIF($E92:$S92,5)+COUNTIF($E93:$S93,5)+COUNTIF($E94:$S94,5)</f>
        <v>11</v>
      </c>
      <c r="AB92" s="72">
        <f>COUNTIF($E92:$S92,"5*")+COUNTIF($E93:$S93,"5*")+COUNTIF($E94:$S94,"5*")</f>
        <v>0</v>
      </c>
      <c r="AC92" s="73">
        <f>COUNTIF($E92:$S92,20)+COUNTIF($E93:$S93,20)+COUNTIF($E94:$S94,20)</f>
        <v>0</v>
      </c>
    </row>
    <row r="93" spans="1:29" ht="16.5" thickBot="1">
      <c r="A93" s="74" t="s">
        <v>148</v>
      </c>
      <c r="B93" s="75" t="s">
        <v>23</v>
      </c>
      <c r="C93" s="75" t="s">
        <v>117</v>
      </c>
      <c r="D93" s="75"/>
      <c r="E93" s="76">
        <v>5</v>
      </c>
      <c r="F93" s="76">
        <v>1</v>
      </c>
      <c r="G93" s="76">
        <v>3</v>
      </c>
      <c r="H93" s="76">
        <v>5</v>
      </c>
      <c r="I93" s="76">
        <v>5</v>
      </c>
      <c r="J93" s="76">
        <v>3</v>
      </c>
      <c r="K93" s="76">
        <v>3</v>
      </c>
      <c r="L93" s="76">
        <v>1</v>
      </c>
      <c r="M93" s="76">
        <v>5</v>
      </c>
      <c r="N93" s="76">
        <v>3</v>
      </c>
      <c r="O93" s="76"/>
      <c r="P93" s="76"/>
      <c r="Q93" s="76"/>
      <c r="R93" s="76"/>
      <c r="S93" s="76"/>
      <c r="T93" s="77">
        <f t="shared" si="2"/>
        <v>34</v>
      </c>
      <c r="U93" s="78"/>
      <c r="V93" s="79">
        <v>0.47708333333333325</v>
      </c>
      <c r="W93" s="80" t="s">
        <v>25</v>
      </c>
      <c r="X93" s="81"/>
      <c r="Y93" s="81"/>
      <c r="Z93" s="82"/>
      <c r="AA93" s="82"/>
      <c r="AB93" s="83"/>
      <c r="AC93" s="84" t="str">
        <f>TEXT( (V94-V93+0.00000000000001),"[hh].mm.ss")</f>
        <v>04.25.18</v>
      </c>
    </row>
    <row r="94" spans="1:29" ht="15.75" thickBot="1">
      <c r="A94" s="85" t="s">
        <v>26</v>
      </c>
      <c r="B94" s="86" t="s">
        <v>56</v>
      </c>
      <c r="C94" s="87"/>
      <c r="D94" s="88"/>
      <c r="E94" s="89">
        <v>3</v>
      </c>
      <c r="F94" s="89">
        <v>0</v>
      </c>
      <c r="G94" s="89">
        <v>5</v>
      </c>
      <c r="H94" s="89">
        <v>5</v>
      </c>
      <c r="I94" s="89">
        <v>0</v>
      </c>
      <c r="J94" s="89">
        <v>3</v>
      </c>
      <c r="K94" s="89">
        <v>3</v>
      </c>
      <c r="L94" s="89">
        <v>0</v>
      </c>
      <c r="M94" s="89">
        <v>5</v>
      </c>
      <c r="N94" s="89">
        <v>3</v>
      </c>
      <c r="O94" s="89"/>
      <c r="P94" s="89"/>
      <c r="Q94" s="89"/>
      <c r="R94" s="89"/>
      <c r="S94" s="89"/>
      <c r="T94" s="90">
        <f t="shared" si="2"/>
        <v>27</v>
      </c>
      <c r="U94" s="91"/>
      <c r="V94" s="92">
        <v>0.66131944444444446</v>
      </c>
      <c r="W94" s="93" t="s">
        <v>28</v>
      </c>
      <c r="X94" s="94"/>
      <c r="Y94" s="94"/>
      <c r="Z94" s="95"/>
      <c r="AA94" s="96"/>
      <c r="AB94" s="97"/>
      <c r="AC94" s="98" t="str">
        <f>TEXT(IF($E92="","",(IF($E93="",T92/(15-(COUNTIF($E92:$S92,""))),(IF($E94="",(T92+T93)/(30-(COUNTIF($E92:$S92,"")+COUNTIF($E93:$S93,""))), (T92+T93+T94)/(45-(COUNTIF($E92:$S92,"")+COUNTIF($E93:$S93,"")+COUNTIF($E94:$S94,"")))))))),"0,00")</f>
        <v>3,07</v>
      </c>
    </row>
    <row r="95" spans="1:29" ht="15.75" thickBot="1">
      <c r="A95" s="64">
        <v>149</v>
      </c>
      <c r="B95" s="65" t="s">
        <v>118</v>
      </c>
      <c r="C95" s="66" t="s">
        <v>119</v>
      </c>
      <c r="D95" s="66"/>
      <c r="E95" s="67">
        <v>5</v>
      </c>
      <c r="F95" s="67">
        <v>3</v>
      </c>
      <c r="G95" s="67">
        <v>5</v>
      </c>
      <c r="H95" s="67">
        <v>5</v>
      </c>
      <c r="I95" s="67">
        <v>2</v>
      </c>
      <c r="J95" s="67">
        <v>3</v>
      </c>
      <c r="K95" s="67">
        <v>1</v>
      </c>
      <c r="L95" s="67">
        <v>0</v>
      </c>
      <c r="M95" s="67">
        <v>5</v>
      </c>
      <c r="N95" s="67">
        <v>5</v>
      </c>
      <c r="O95" s="67"/>
      <c r="P95" s="67"/>
      <c r="Q95" s="67"/>
      <c r="R95" s="67"/>
      <c r="S95" s="67"/>
      <c r="T95" s="68">
        <f t="shared" si="2"/>
        <v>34</v>
      </c>
      <c r="U95" s="69"/>
      <c r="V95" s="70">
        <f>SUM(T95:T97)+IF(ISNUMBER(U95),U95,0)+IF(ISNUMBER(U96),U96,0)+IF(ISNUMBER(U97),U97,0)</f>
        <v>94</v>
      </c>
      <c r="W95" s="71">
        <f>COUNTIF($E95:$S95,0)+COUNTIF($E96:$S96,0)+COUNTIF($E97:$S97,0)</f>
        <v>3</v>
      </c>
      <c r="X95" s="71">
        <f>COUNTIF($E95:$S95,1)+COUNTIF($E96:$S96,1)+COUNTIF($E97:$S97,1)</f>
        <v>3</v>
      </c>
      <c r="Y95" s="71">
        <f>COUNTIF($E95:$S95,2)+COUNTIF($E96:$S96,2)+COUNTIF($E97:$S97,2)</f>
        <v>3</v>
      </c>
      <c r="Z95" s="71">
        <f>COUNTIF($E95:$S95,3)+COUNTIF($E96:$S96,3)+COUNTIF($E97:$S97,3)</f>
        <v>10</v>
      </c>
      <c r="AA95" s="71">
        <f>COUNTIF($E95:$S95,5)+COUNTIF($E96:$S96,5)+COUNTIF($E97:$S97,5)</f>
        <v>11</v>
      </c>
      <c r="AB95" s="72">
        <f>COUNTIF($E95:$S95,"5*")+COUNTIF($E96:$S96,"5*")+COUNTIF($E97:$S97,"5*")</f>
        <v>0</v>
      </c>
      <c r="AC95" s="73">
        <f>COUNTIF($E95:$S95,20)+COUNTIF($E96:$S96,20)+COUNTIF($E97:$S97,20)</f>
        <v>0</v>
      </c>
    </row>
    <row r="96" spans="1:29" ht="16.5" thickBot="1">
      <c r="A96" s="74" t="s">
        <v>149</v>
      </c>
      <c r="B96" s="75" t="s">
        <v>23</v>
      </c>
      <c r="C96" s="75" t="s">
        <v>64</v>
      </c>
      <c r="D96" s="75"/>
      <c r="E96" s="76">
        <v>5</v>
      </c>
      <c r="F96" s="76">
        <v>1</v>
      </c>
      <c r="G96" s="76">
        <v>5</v>
      </c>
      <c r="H96" s="76">
        <v>5</v>
      </c>
      <c r="I96" s="76">
        <v>1</v>
      </c>
      <c r="J96" s="76">
        <v>3</v>
      </c>
      <c r="K96" s="76">
        <v>2</v>
      </c>
      <c r="L96" s="76">
        <v>0</v>
      </c>
      <c r="M96" s="76">
        <v>5</v>
      </c>
      <c r="N96" s="76">
        <v>3</v>
      </c>
      <c r="O96" s="76"/>
      <c r="P96" s="76"/>
      <c r="Q96" s="76"/>
      <c r="R96" s="76"/>
      <c r="S96" s="76"/>
      <c r="T96" s="77">
        <f t="shared" si="2"/>
        <v>30</v>
      </c>
      <c r="U96" s="78"/>
      <c r="V96" s="79">
        <v>0.4812499999999999</v>
      </c>
      <c r="W96" s="80" t="s">
        <v>25</v>
      </c>
      <c r="X96" s="81"/>
      <c r="Y96" s="81"/>
      <c r="Z96" s="82"/>
      <c r="AA96" s="82"/>
      <c r="AB96" s="83"/>
      <c r="AC96" s="84" t="str">
        <f>TEXT( (V97-V96+0.00000000000001),"[hh].mm.ss")</f>
        <v>05.10.15</v>
      </c>
    </row>
    <row r="97" spans="1:29" ht="15.75" thickBot="1">
      <c r="A97" s="85" t="s">
        <v>26</v>
      </c>
      <c r="B97" s="86" t="s">
        <v>56</v>
      </c>
      <c r="C97" s="87"/>
      <c r="D97" s="88"/>
      <c r="E97" s="89">
        <v>3</v>
      </c>
      <c r="F97" s="89">
        <v>2</v>
      </c>
      <c r="G97" s="89">
        <v>3</v>
      </c>
      <c r="H97" s="89">
        <v>5</v>
      </c>
      <c r="I97" s="89">
        <v>5</v>
      </c>
      <c r="J97" s="89">
        <v>3</v>
      </c>
      <c r="K97" s="89">
        <v>3</v>
      </c>
      <c r="L97" s="89">
        <v>0</v>
      </c>
      <c r="M97" s="89">
        <v>3</v>
      </c>
      <c r="N97" s="89">
        <v>3</v>
      </c>
      <c r="O97" s="89"/>
      <c r="P97" s="89"/>
      <c r="Q97" s="89"/>
      <c r="R97" s="89"/>
      <c r="S97" s="89"/>
      <c r="T97" s="90">
        <f t="shared" si="2"/>
        <v>30</v>
      </c>
      <c r="U97" s="91"/>
      <c r="V97" s="92">
        <v>0.69670138888888899</v>
      </c>
      <c r="W97" s="93" t="s">
        <v>28</v>
      </c>
      <c r="X97" s="94"/>
      <c r="Y97" s="94"/>
      <c r="Z97" s="95"/>
      <c r="AA97" s="96"/>
      <c r="AB97" s="97"/>
      <c r="AC97" s="98" t="str">
        <f>TEXT(IF($E95="","",(IF($E96="",T95/(15-(COUNTIF($E95:$S95,""))),(IF($E97="",(T95+T96)/(30-(COUNTIF($E95:$S95,"")+COUNTIF($E96:$S96,""))), (T95+T96+T97)/(45-(COUNTIF($E95:$S95,"")+COUNTIF($E96:$S96,"")+COUNTIF($E97:$S97,"")))))))),"0,00")</f>
        <v>3,13</v>
      </c>
    </row>
    <row r="98" spans="1:29" ht="15.75" thickBot="1">
      <c r="A98" s="64">
        <v>148</v>
      </c>
      <c r="B98" s="65" t="s">
        <v>121</v>
      </c>
      <c r="C98" s="66" t="s">
        <v>58</v>
      </c>
      <c r="D98" s="66"/>
      <c r="E98" s="67">
        <v>5</v>
      </c>
      <c r="F98" s="67">
        <v>3</v>
      </c>
      <c r="G98" s="67">
        <v>1</v>
      </c>
      <c r="H98" s="67">
        <v>5</v>
      </c>
      <c r="I98" s="67">
        <v>3</v>
      </c>
      <c r="J98" s="67">
        <v>5</v>
      </c>
      <c r="K98" s="67">
        <v>3</v>
      </c>
      <c r="L98" s="67">
        <v>2</v>
      </c>
      <c r="M98" s="67">
        <v>3</v>
      </c>
      <c r="N98" s="67">
        <v>5</v>
      </c>
      <c r="O98" s="67"/>
      <c r="P98" s="67"/>
      <c r="Q98" s="67"/>
      <c r="R98" s="67"/>
      <c r="S98" s="67"/>
      <c r="T98" s="68">
        <f t="shared" si="2"/>
        <v>35</v>
      </c>
      <c r="U98" s="69"/>
      <c r="V98" s="70">
        <f>SUM(T98:T100)+IF(ISNUMBER(U98),U98,0)+IF(ISNUMBER(U99),U99,0)+IF(ISNUMBER(U100),U100,0)</f>
        <v>98</v>
      </c>
      <c r="W98" s="71">
        <f>COUNTIF($E98:$S98,0)+COUNTIF($E99:$S99,0)+COUNTIF($E100:$S100,0)</f>
        <v>2</v>
      </c>
      <c r="X98" s="71">
        <f>COUNTIF($E98:$S98,1)+COUNTIF($E99:$S99,1)+COUNTIF($E100:$S100,1)</f>
        <v>3</v>
      </c>
      <c r="Y98" s="71">
        <f>COUNTIF($E98:$S98,2)+COUNTIF($E99:$S99,2)+COUNTIF($E100:$S100,2)</f>
        <v>2</v>
      </c>
      <c r="Z98" s="71">
        <f>COUNTIF($E98:$S98,3)+COUNTIF($E99:$S99,3)+COUNTIF($E100:$S100,3)</f>
        <v>12</v>
      </c>
      <c r="AA98" s="71">
        <f>COUNTIF($E98:$S98,5)+COUNTIF($E99:$S99,5)+COUNTIF($E100:$S100,5)</f>
        <v>11</v>
      </c>
      <c r="AB98" s="72">
        <f>COUNTIF($E98:$S98,"5*")+COUNTIF($E99:$S99,"5*")+COUNTIF($E100:$S100,"5*")</f>
        <v>0</v>
      </c>
      <c r="AC98" s="73">
        <f>COUNTIF($E98:$S98,20)+COUNTIF($E99:$S99,20)+COUNTIF($E100:$S100,20)</f>
        <v>0</v>
      </c>
    </row>
    <row r="99" spans="1:29" ht="16.5" thickBot="1">
      <c r="A99" s="74" t="s">
        <v>150</v>
      </c>
      <c r="B99" s="75" t="s">
        <v>23</v>
      </c>
      <c r="C99" s="75" t="s">
        <v>123</v>
      </c>
      <c r="D99" s="75"/>
      <c r="E99" s="76">
        <v>5</v>
      </c>
      <c r="F99" s="76">
        <v>1</v>
      </c>
      <c r="G99" s="76">
        <v>3</v>
      </c>
      <c r="H99" s="76">
        <v>5</v>
      </c>
      <c r="I99" s="76">
        <v>5</v>
      </c>
      <c r="J99" s="76">
        <v>3</v>
      </c>
      <c r="K99" s="76">
        <v>5</v>
      </c>
      <c r="L99" s="76">
        <v>1</v>
      </c>
      <c r="M99" s="76">
        <v>3</v>
      </c>
      <c r="N99" s="76">
        <v>5</v>
      </c>
      <c r="O99" s="76"/>
      <c r="P99" s="76"/>
      <c r="Q99" s="76"/>
      <c r="R99" s="76"/>
      <c r="S99" s="76"/>
      <c r="T99" s="77">
        <f t="shared" si="2"/>
        <v>36</v>
      </c>
      <c r="U99" s="78"/>
      <c r="V99" s="79">
        <v>0.48055555555555546</v>
      </c>
      <c r="W99" s="80" t="s">
        <v>25</v>
      </c>
      <c r="X99" s="81"/>
      <c r="Y99" s="81"/>
      <c r="Z99" s="82"/>
      <c r="AA99" s="82"/>
      <c r="AB99" s="83"/>
      <c r="AC99" s="84" t="str">
        <f>TEXT( (V100-V99+0.00000000000001),"[hh].mm.ss")</f>
        <v>05.14.12</v>
      </c>
    </row>
    <row r="100" spans="1:29" ht="15.75" thickBot="1">
      <c r="A100" s="85" t="s">
        <v>26</v>
      </c>
      <c r="B100" s="86" t="s">
        <v>56</v>
      </c>
      <c r="C100" s="87"/>
      <c r="D100" s="88"/>
      <c r="E100" s="89">
        <v>5</v>
      </c>
      <c r="F100" s="89">
        <v>2</v>
      </c>
      <c r="G100" s="89">
        <v>5</v>
      </c>
      <c r="H100" s="89">
        <v>3</v>
      </c>
      <c r="I100" s="89">
        <v>0</v>
      </c>
      <c r="J100" s="89">
        <v>3</v>
      </c>
      <c r="K100" s="89">
        <v>3</v>
      </c>
      <c r="L100" s="89">
        <v>0</v>
      </c>
      <c r="M100" s="89">
        <v>3</v>
      </c>
      <c r="N100" s="89">
        <v>3</v>
      </c>
      <c r="O100" s="89"/>
      <c r="P100" s="89"/>
      <c r="Q100" s="89"/>
      <c r="R100" s="89"/>
      <c r="S100" s="89"/>
      <c r="T100" s="90">
        <f t="shared" si="2"/>
        <v>27</v>
      </c>
      <c r="U100" s="91"/>
      <c r="V100" s="92">
        <v>0.69874999999999998</v>
      </c>
      <c r="W100" s="93" t="s">
        <v>28</v>
      </c>
      <c r="X100" s="94"/>
      <c r="Y100" s="94"/>
      <c r="Z100" s="95"/>
      <c r="AA100" s="96"/>
      <c r="AB100" s="97"/>
      <c r="AC100" s="98" t="str">
        <f>TEXT(IF($E98="","",(IF($E99="",T98/(15-(COUNTIF($E98:$S98,""))),(IF($E100="",(T98+T99)/(30-(COUNTIF($E98:$S98,"")+COUNTIF($E99:$S99,""))), (T98+T99+T100)/(45-(COUNTIF($E98:$S98,"")+COUNTIF($E99:$S99,"")+COUNTIF($E100:$S100,"")))))))),"0,00")</f>
        <v>3,27</v>
      </c>
    </row>
    <row r="101" spans="1:29" ht="15.75" thickBot="1">
      <c r="A101" s="64">
        <v>152</v>
      </c>
      <c r="B101" s="65" t="s">
        <v>124</v>
      </c>
      <c r="C101" s="66" t="s">
        <v>84</v>
      </c>
      <c r="D101" s="66"/>
      <c r="E101" s="67">
        <v>5</v>
      </c>
      <c r="F101" s="67">
        <v>3</v>
      </c>
      <c r="G101" s="67">
        <v>3</v>
      </c>
      <c r="H101" s="67">
        <v>5</v>
      </c>
      <c r="I101" s="67">
        <v>0</v>
      </c>
      <c r="J101" s="67">
        <v>5</v>
      </c>
      <c r="K101" s="67">
        <v>3</v>
      </c>
      <c r="L101" s="67">
        <v>1</v>
      </c>
      <c r="M101" s="67">
        <v>5</v>
      </c>
      <c r="N101" s="67">
        <v>5</v>
      </c>
      <c r="O101" s="67"/>
      <c r="P101" s="67"/>
      <c r="Q101" s="67"/>
      <c r="R101" s="67"/>
      <c r="S101" s="67"/>
      <c r="T101" s="68">
        <f t="shared" si="2"/>
        <v>35</v>
      </c>
      <c r="U101" s="69"/>
      <c r="V101" s="70">
        <f>SUM(T101:T103)+IF(ISNUMBER(U101),U101,0)+IF(ISNUMBER(U102),U102,0)+IF(ISNUMBER(U103),U103,0)</f>
        <v>99</v>
      </c>
      <c r="W101" s="71">
        <f>COUNTIF($E101:$S101,0)+COUNTIF($E102:$S102,0)+COUNTIF($E103:$S103,0)</f>
        <v>3</v>
      </c>
      <c r="X101" s="71">
        <f>COUNTIF($E101:$S101,1)+COUNTIF($E102:$S102,1)+COUNTIF($E103:$S103,1)</f>
        <v>3</v>
      </c>
      <c r="Y101" s="71">
        <f>COUNTIF($E101:$S101,2)+COUNTIF($E102:$S102,2)+COUNTIF($E103:$S103,2)</f>
        <v>2</v>
      </c>
      <c r="Z101" s="71">
        <f>COUNTIF($E101:$S101,3)+COUNTIF($E102:$S102,3)+COUNTIF($E103:$S103,3)</f>
        <v>9</v>
      </c>
      <c r="AA101" s="71">
        <f>COUNTIF($E101:$S101,5)+COUNTIF($E102:$S102,5)+COUNTIF($E103:$S103,5)</f>
        <v>13</v>
      </c>
      <c r="AB101" s="72">
        <f>COUNTIF($E101:$S101,"5*")+COUNTIF($E102:$S102,"5*")+COUNTIF($E103:$S103,"5*")</f>
        <v>0</v>
      </c>
      <c r="AC101" s="73">
        <f>COUNTIF($E101:$S101,20)+COUNTIF($E102:$S102,20)+COUNTIF($E103:$S103,20)</f>
        <v>0</v>
      </c>
    </row>
    <row r="102" spans="1:29" ht="16.5" thickBot="1">
      <c r="A102" s="74" t="s">
        <v>151</v>
      </c>
      <c r="B102" s="75" t="s">
        <v>23</v>
      </c>
      <c r="C102" s="75" t="s">
        <v>31</v>
      </c>
      <c r="D102" s="75"/>
      <c r="E102" s="76">
        <v>5</v>
      </c>
      <c r="F102" s="76">
        <v>2</v>
      </c>
      <c r="G102" s="76">
        <v>5</v>
      </c>
      <c r="H102" s="76">
        <v>3</v>
      </c>
      <c r="I102" s="76">
        <v>1</v>
      </c>
      <c r="J102" s="76">
        <v>5</v>
      </c>
      <c r="K102" s="76">
        <v>3</v>
      </c>
      <c r="L102" s="76">
        <v>0</v>
      </c>
      <c r="M102" s="76">
        <v>3</v>
      </c>
      <c r="N102" s="76">
        <v>3</v>
      </c>
      <c r="O102" s="76"/>
      <c r="P102" s="76"/>
      <c r="Q102" s="76"/>
      <c r="R102" s="76"/>
      <c r="S102" s="76"/>
      <c r="T102" s="77">
        <f t="shared" si="2"/>
        <v>30</v>
      </c>
      <c r="U102" s="78"/>
      <c r="V102" s="79">
        <v>0.47847222222222213</v>
      </c>
      <c r="W102" s="80" t="s">
        <v>25</v>
      </c>
      <c r="X102" s="81"/>
      <c r="Y102" s="81"/>
      <c r="Z102" s="82"/>
      <c r="AA102" s="82"/>
      <c r="AB102" s="83"/>
      <c r="AC102" s="84" t="str">
        <f>TEXT( (V103-V102+0.00000000000001),"[hh].mm.ss")</f>
        <v>05.16.18</v>
      </c>
    </row>
    <row r="103" spans="1:29" ht="15.75" thickBot="1">
      <c r="A103" s="85" t="s">
        <v>26</v>
      </c>
      <c r="B103" s="86" t="s">
        <v>56</v>
      </c>
      <c r="C103" s="87"/>
      <c r="D103" s="88"/>
      <c r="E103" s="89">
        <v>2</v>
      </c>
      <c r="F103" s="89">
        <v>1</v>
      </c>
      <c r="G103" s="89">
        <v>5</v>
      </c>
      <c r="H103" s="89">
        <v>3</v>
      </c>
      <c r="I103" s="89">
        <v>0</v>
      </c>
      <c r="J103" s="89">
        <v>3</v>
      </c>
      <c r="K103" s="89">
        <v>5</v>
      </c>
      <c r="L103" s="89">
        <v>5</v>
      </c>
      <c r="M103" s="89">
        <v>5</v>
      </c>
      <c r="N103" s="89">
        <v>5</v>
      </c>
      <c r="O103" s="89"/>
      <c r="P103" s="89"/>
      <c r="Q103" s="89"/>
      <c r="R103" s="89"/>
      <c r="S103" s="89"/>
      <c r="T103" s="90">
        <f t="shared" si="2"/>
        <v>34</v>
      </c>
      <c r="U103" s="91"/>
      <c r="V103" s="92">
        <v>0.698125</v>
      </c>
      <c r="W103" s="93" t="s">
        <v>28</v>
      </c>
      <c r="X103" s="94"/>
      <c r="Y103" s="94"/>
      <c r="Z103" s="95"/>
      <c r="AA103" s="96"/>
      <c r="AB103" s="97"/>
      <c r="AC103" s="98" t="str">
        <f>TEXT(IF($E101="","",(IF($E102="",T101/(15-(COUNTIF($E101:$S101,""))),(IF($E103="",(T101+T102)/(30-(COUNTIF($E101:$S101,"")+COUNTIF($E102:$S102,""))), (T101+T102+T103)/(45-(COUNTIF($E101:$S101,"")+COUNTIF($E102:$S102,"")+COUNTIF($E103:$S103,"")))))))),"0,00")</f>
        <v>3,30</v>
      </c>
    </row>
    <row r="104" spans="1:29" ht="50.25" thickTop="1">
      <c r="A104" s="106" t="s">
        <v>0</v>
      </c>
      <c r="B104" s="107"/>
      <c r="C104" s="107"/>
      <c r="D104" s="107"/>
      <c r="E104" s="107"/>
      <c r="F104" s="107"/>
      <c r="G104" s="107"/>
      <c r="H104" s="107"/>
      <c r="I104" s="107"/>
      <c r="J104" s="107"/>
      <c r="K104" s="107"/>
      <c r="L104" s="107"/>
      <c r="M104" s="107"/>
      <c r="N104" s="107"/>
      <c r="O104" s="107"/>
      <c r="P104" s="107"/>
      <c r="Q104" s="107"/>
      <c r="R104" s="107"/>
      <c r="S104" s="107"/>
      <c r="T104" s="107"/>
      <c r="U104" s="107"/>
      <c r="V104" s="107"/>
      <c r="W104" s="107"/>
      <c r="X104" s="107"/>
      <c r="Y104" s="107"/>
      <c r="Z104" s="107"/>
      <c r="AA104" s="107"/>
      <c r="AB104" s="107"/>
      <c r="AC104" s="108"/>
    </row>
    <row r="105" spans="1:29" ht="50.25" thickBot="1">
      <c r="A105" s="12"/>
      <c r="B105" s="9"/>
      <c r="C105" s="43" t="s">
        <v>1</v>
      </c>
      <c r="D105" s="43"/>
      <c r="E105" s="19"/>
      <c r="F105" s="19"/>
      <c r="G105" s="19"/>
      <c r="H105" s="19"/>
      <c r="I105" s="19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  <c r="AA105" s="10"/>
      <c r="AB105" s="46" t="s">
        <v>2</v>
      </c>
      <c r="AC105" s="45"/>
    </row>
    <row r="106" spans="1:29" ht="34.5">
      <c r="A106" s="13"/>
      <c r="B106" s="42" t="s">
        <v>3</v>
      </c>
      <c r="C106" s="2"/>
      <c r="D106" s="2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44">
        <v>10</v>
      </c>
    </row>
    <row r="107" spans="1:29" ht="15.75">
      <c r="A107" s="18">
        <v>0</v>
      </c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40" t="s">
        <v>4</v>
      </c>
      <c r="AB107" s="7"/>
      <c r="AC107" s="14"/>
    </row>
    <row r="108" spans="1:29" ht="16.5" thickBot="1">
      <c r="A108" s="12"/>
      <c r="B108" s="37" t="s">
        <v>13</v>
      </c>
      <c r="C108" s="4"/>
      <c r="D108" s="4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38" t="s">
        <v>5</v>
      </c>
      <c r="P108" s="5"/>
      <c r="Q108" s="5"/>
      <c r="R108" s="5"/>
      <c r="S108" s="5"/>
      <c r="T108" s="1"/>
      <c r="U108" s="1"/>
      <c r="V108" s="39">
        <v>43345</v>
      </c>
      <c r="W108" s="11"/>
      <c r="X108" s="11"/>
      <c r="Y108" s="11"/>
      <c r="Z108" s="1"/>
      <c r="AA108" s="41" t="s">
        <v>6</v>
      </c>
      <c r="AB108" s="6"/>
      <c r="AC108" s="15"/>
    </row>
    <row r="109" spans="1:29">
      <c r="A109" s="28"/>
      <c r="B109" s="16"/>
      <c r="C109" s="16"/>
      <c r="D109" s="16"/>
      <c r="E109" s="17"/>
      <c r="F109" s="17"/>
      <c r="G109" s="17"/>
      <c r="H109" s="17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29" t="s">
        <v>7</v>
      </c>
      <c r="U109" s="21"/>
      <c r="V109" s="23"/>
      <c r="W109" s="33" t="s">
        <v>8</v>
      </c>
      <c r="X109" s="34"/>
      <c r="Y109" s="34"/>
      <c r="Z109" s="35"/>
      <c r="AA109" s="35"/>
      <c r="AB109" s="35"/>
      <c r="AC109" s="36"/>
    </row>
    <row r="110" spans="1:29" ht="15.75" thickBot="1">
      <c r="A110" s="30"/>
      <c r="B110" s="20"/>
      <c r="C110" s="20"/>
      <c r="D110" s="20"/>
      <c r="E110" s="31">
        <v>1</v>
      </c>
      <c r="F110" s="31">
        <v>2</v>
      </c>
      <c r="G110" s="31">
        <v>3</v>
      </c>
      <c r="H110" s="31">
        <v>4</v>
      </c>
      <c r="I110" s="31">
        <v>5</v>
      </c>
      <c r="J110" s="31">
        <v>6</v>
      </c>
      <c r="K110" s="31">
        <v>7</v>
      </c>
      <c r="L110" s="31">
        <v>8</v>
      </c>
      <c r="M110" s="31">
        <v>9</v>
      </c>
      <c r="N110" s="31">
        <v>10</v>
      </c>
      <c r="O110" s="31">
        <v>11</v>
      </c>
      <c r="P110" s="31">
        <v>12</v>
      </c>
      <c r="Q110" s="31">
        <v>13</v>
      </c>
      <c r="R110" s="31">
        <v>14</v>
      </c>
      <c r="S110" s="31">
        <v>15</v>
      </c>
      <c r="T110" s="32" t="s">
        <v>9</v>
      </c>
      <c r="U110" s="32" t="s">
        <v>10</v>
      </c>
      <c r="V110" s="22" t="s">
        <v>11</v>
      </c>
      <c r="W110" s="24">
        <v>0</v>
      </c>
      <c r="X110" s="25">
        <v>1</v>
      </c>
      <c r="Y110" s="25">
        <v>2</v>
      </c>
      <c r="Z110" s="25">
        <v>3</v>
      </c>
      <c r="AA110" s="25">
        <v>5</v>
      </c>
      <c r="AB110" s="27" t="s">
        <v>12</v>
      </c>
      <c r="AC110" s="26">
        <v>20</v>
      </c>
    </row>
    <row r="111" spans="1:29" ht="15.75" thickBot="1">
      <c r="A111" s="64">
        <v>1</v>
      </c>
      <c r="B111" s="65" t="s">
        <v>20</v>
      </c>
      <c r="C111" s="66" t="s">
        <v>21</v>
      </c>
      <c r="D111" s="66"/>
      <c r="E111" s="67">
        <v>1</v>
      </c>
      <c r="F111" s="67">
        <v>0</v>
      </c>
      <c r="G111" s="67">
        <v>0</v>
      </c>
      <c r="H111" s="67">
        <v>0</v>
      </c>
      <c r="I111" s="67">
        <v>2</v>
      </c>
      <c r="J111" s="67">
        <v>0</v>
      </c>
      <c r="K111" s="67">
        <v>0</v>
      </c>
      <c r="L111" s="67">
        <v>0</v>
      </c>
      <c r="M111" s="67">
        <v>0</v>
      </c>
      <c r="N111" s="67">
        <v>0</v>
      </c>
      <c r="O111" s="67"/>
      <c r="P111" s="67"/>
      <c r="Q111" s="67"/>
      <c r="R111" s="67"/>
      <c r="S111" s="67"/>
      <c r="T111" s="68">
        <f t="shared" ref="T111:T116" si="3">IF(E111="","",SUM(E111:S111)+(COUNTIF(E111:S111,"5*")*5))</f>
        <v>3</v>
      </c>
      <c r="U111" s="69"/>
      <c r="V111" s="70">
        <f>SUM(T111:T113)+IF(ISNUMBER(U111),U111,0)+IF(ISNUMBER(U112),U112,0)+IF(ISNUMBER(U113),U113,0)</f>
        <v>14</v>
      </c>
      <c r="W111" s="71">
        <f>COUNTIF($E111:$S111,0)+COUNTIF($E112:$S112,0)+COUNTIF($E113:$S113,0)</f>
        <v>23</v>
      </c>
      <c r="X111" s="71">
        <f>COUNTIF($E111:$S111,1)+COUNTIF($E112:$S112,1)+COUNTIF($E113:$S113,1)</f>
        <v>3</v>
      </c>
      <c r="Y111" s="71">
        <f>COUNTIF($E111:$S111,2)+COUNTIF($E112:$S112,2)+COUNTIF($E113:$S113,2)</f>
        <v>3</v>
      </c>
      <c r="Z111" s="71">
        <f>COUNTIF($E111:$S111,3)+COUNTIF($E112:$S112,3)+COUNTIF($E113:$S113,3)</f>
        <v>0</v>
      </c>
      <c r="AA111" s="71">
        <f>COUNTIF($E111:$S111,5)+COUNTIF($E112:$S112,5)+COUNTIF($E113:$S113,5)</f>
        <v>1</v>
      </c>
      <c r="AB111" s="72">
        <f>COUNTIF($E111:$S111,"5*")+COUNTIF($E112:$S112,"5*")+COUNTIF($E113:$S113,"5*")</f>
        <v>0</v>
      </c>
      <c r="AC111" s="73">
        <f>COUNTIF($E111:$S111,20)+COUNTIF($E112:$S112,20)+COUNTIF($E113:$S113,20)</f>
        <v>0</v>
      </c>
    </row>
    <row r="112" spans="1:29" ht="16.5" thickBot="1">
      <c r="A112" s="74" t="s">
        <v>22</v>
      </c>
      <c r="B112" s="75" t="s">
        <v>23</v>
      </c>
      <c r="C112" s="75" t="s">
        <v>24</v>
      </c>
      <c r="D112" s="75"/>
      <c r="E112" s="76">
        <v>5</v>
      </c>
      <c r="F112" s="76">
        <v>0</v>
      </c>
      <c r="G112" s="76">
        <v>0</v>
      </c>
      <c r="H112" s="76">
        <v>0</v>
      </c>
      <c r="I112" s="76">
        <v>0</v>
      </c>
      <c r="J112" s="76">
        <v>0</v>
      </c>
      <c r="K112" s="76">
        <v>0</v>
      </c>
      <c r="L112" s="76">
        <v>0</v>
      </c>
      <c r="M112" s="76">
        <v>0</v>
      </c>
      <c r="N112" s="76">
        <v>0</v>
      </c>
      <c r="O112" s="76"/>
      <c r="P112" s="76"/>
      <c r="Q112" s="76"/>
      <c r="R112" s="76"/>
      <c r="S112" s="76"/>
      <c r="T112" s="77">
        <f t="shared" si="3"/>
        <v>5</v>
      </c>
      <c r="U112" s="78"/>
      <c r="V112" s="79">
        <v>0.45486111111111099</v>
      </c>
      <c r="W112" s="80" t="s">
        <v>25</v>
      </c>
      <c r="X112" s="81"/>
      <c r="Y112" s="81"/>
      <c r="Z112" s="82"/>
      <c r="AA112" s="82"/>
      <c r="AB112" s="83"/>
      <c r="AC112" s="84" t="str">
        <f>TEXT( (V113-V112+0.00000000000001),"[hh].mm.ss")</f>
        <v>05.22.28</v>
      </c>
    </row>
    <row r="113" spans="1:29" ht="15.75" thickBot="1">
      <c r="A113" s="85" t="s">
        <v>26</v>
      </c>
      <c r="B113" s="86" t="s">
        <v>27</v>
      </c>
      <c r="C113" s="87"/>
      <c r="D113" s="88"/>
      <c r="E113" s="89">
        <v>2</v>
      </c>
      <c r="F113" s="89">
        <v>0</v>
      </c>
      <c r="G113" s="89">
        <v>2</v>
      </c>
      <c r="H113" s="89">
        <v>0</v>
      </c>
      <c r="I113" s="89">
        <v>1</v>
      </c>
      <c r="J113" s="89">
        <v>0</v>
      </c>
      <c r="K113" s="89">
        <v>0</v>
      </c>
      <c r="L113" s="89">
        <v>0</v>
      </c>
      <c r="M113" s="89">
        <v>1</v>
      </c>
      <c r="N113" s="89">
        <v>0</v>
      </c>
      <c r="O113" s="89"/>
      <c r="P113" s="89"/>
      <c r="Q113" s="89"/>
      <c r="R113" s="89"/>
      <c r="S113" s="89"/>
      <c r="T113" s="90">
        <f t="shared" si="3"/>
        <v>6</v>
      </c>
      <c r="U113" s="91"/>
      <c r="V113" s="92">
        <v>0.67879629629629623</v>
      </c>
      <c r="W113" s="93" t="s">
        <v>28</v>
      </c>
      <c r="X113" s="94"/>
      <c r="Y113" s="94"/>
      <c r="Z113" s="95"/>
      <c r="AA113" s="96"/>
      <c r="AB113" s="97"/>
      <c r="AC113" s="98" t="str">
        <f>TEXT(IF($E111="","",(IF($E112="",T111/(15-(COUNTIF($E111:$S111,""))),(IF($E113="",(T111+T112)/(30-(COUNTIF($E111:$S111,"")+COUNTIF($E112:$S112,""))), (T111+T112+T113)/(45-(COUNTIF($E111:$S111,"")+COUNTIF($E112:$S112,"")+COUNTIF($E113:$S113,"")))))))),"0,00")</f>
        <v>0,47</v>
      </c>
    </row>
    <row r="114" spans="1:29" ht="15.75" thickBot="1">
      <c r="A114" s="64">
        <v>2</v>
      </c>
      <c r="B114" s="65" t="s">
        <v>29</v>
      </c>
      <c r="C114" s="66" t="s">
        <v>21</v>
      </c>
      <c r="D114" s="66"/>
      <c r="E114" s="67">
        <v>5</v>
      </c>
      <c r="F114" s="67">
        <v>0</v>
      </c>
      <c r="G114" s="67">
        <v>1</v>
      </c>
      <c r="H114" s="67">
        <v>0</v>
      </c>
      <c r="I114" s="67">
        <v>0</v>
      </c>
      <c r="J114" s="67">
        <v>0</v>
      </c>
      <c r="K114" s="67">
        <v>0</v>
      </c>
      <c r="L114" s="67">
        <v>0</v>
      </c>
      <c r="M114" s="67">
        <v>0</v>
      </c>
      <c r="N114" s="67">
        <v>0</v>
      </c>
      <c r="O114" s="67"/>
      <c r="P114" s="67"/>
      <c r="Q114" s="67"/>
      <c r="R114" s="67"/>
      <c r="S114" s="67"/>
      <c r="T114" s="68">
        <f t="shared" si="3"/>
        <v>6</v>
      </c>
      <c r="U114" s="69"/>
      <c r="V114" s="70">
        <f>SUM(T114:T116)+IF(ISNUMBER(U114),U114,0)+IF(ISNUMBER(U115),U115,0)+IF(ISNUMBER(U116),U116,0)</f>
        <v>18</v>
      </c>
      <c r="W114" s="71">
        <f>COUNTIF($E114:$S114,0)+COUNTIF($E115:$S115,0)+COUNTIF($E116:$S116,0)</f>
        <v>21</v>
      </c>
      <c r="X114" s="71">
        <f>COUNTIF($E114:$S114,1)+COUNTIF($E115:$S115,1)+COUNTIF($E116:$S116,1)</f>
        <v>6</v>
      </c>
      <c r="Y114" s="71">
        <f>COUNTIF($E114:$S114,2)+COUNTIF($E115:$S115,2)+COUNTIF($E116:$S116,2)</f>
        <v>1</v>
      </c>
      <c r="Z114" s="71">
        <f>COUNTIF($E114:$S114,3)+COUNTIF($E115:$S115,3)+COUNTIF($E116:$S116,3)</f>
        <v>0</v>
      </c>
      <c r="AA114" s="71">
        <f>COUNTIF($E114:$S114,5)+COUNTIF($E115:$S115,5)+COUNTIF($E116:$S116,5)</f>
        <v>2</v>
      </c>
      <c r="AB114" s="72">
        <f>COUNTIF($E114:$S114,"5*")+COUNTIF($E115:$S115,"5*")+COUNTIF($E116:$S116,"5*")</f>
        <v>0</v>
      </c>
      <c r="AC114" s="73">
        <f>COUNTIF($E114:$S114,20)+COUNTIF($E115:$S115,20)+COUNTIF($E116:$S116,20)</f>
        <v>0</v>
      </c>
    </row>
    <row r="115" spans="1:29" ht="16.5" thickBot="1">
      <c r="A115" s="74" t="s">
        <v>30</v>
      </c>
      <c r="B115" s="75" t="s">
        <v>23</v>
      </c>
      <c r="C115" s="75" t="s">
        <v>31</v>
      </c>
      <c r="D115" s="75"/>
      <c r="E115" s="76">
        <v>0</v>
      </c>
      <c r="F115" s="76">
        <v>0</v>
      </c>
      <c r="G115" s="76">
        <v>1</v>
      </c>
      <c r="H115" s="76">
        <v>1</v>
      </c>
      <c r="I115" s="76">
        <v>0</v>
      </c>
      <c r="J115" s="76">
        <v>0</v>
      </c>
      <c r="K115" s="76">
        <v>0</v>
      </c>
      <c r="L115" s="76">
        <v>0</v>
      </c>
      <c r="M115" s="76">
        <v>0</v>
      </c>
      <c r="N115" s="76">
        <v>1</v>
      </c>
      <c r="O115" s="76"/>
      <c r="P115" s="76"/>
      <c r="Q115" s="76"/>
      <c r="R115" s="76"/>
      <c r="S115" s="76"/>
      <c r="T115" s="77">
        <f t="shared" si="3"/>
        <v>3</v>
      </c>
      <c r="U115" s="78"/>
      <c r="V115" s="79">
        <v>0.45416666666666655</v>
      </c>
      <c r="W115" s="80" t="s">
        <v>25</v>
      </c>
      <c r="X115" s="81"/>
      <c r="Y115" s="81"/>
      <c r="Z115" s="82"/>
      <c r="AA115" s="82"/>
      <c r="AB115" s="83"/>
      <c r="AC115" s="84" t="str">
        <f>TEXT( (V116-V115+0.00000000000001),"[hh].mm.ss")</f>
        <v>04.51.31</v>
      </c>
    </row>
    <row r="116" spans="1:29" ht="15.75" thickBot="1">
      <c r="A116" s="85" t="s">
        <v>26</v>
      </c>
      <c r="B116" s="86" t="s">
        <v>32</v>
      </c>
      <c r="C116" s="87"/>
      <c r="D116" s="88"/>
      <c r="E116" s="89">
        <v>5</v>
      </c>
      <c r="F116" s="89">
        <v>0</v>
      </c>
      <c r="G116" s="89">
        <v>0</v>
      </c>
      <c r="H116" s="89">
        <v>0</v>
      </c>
      <c r="I116" s="89">
        <v>2</v>
      </c>
      <c r="J116" s="89">
        <v>0</v>
      </c>
      <c r="K116" s="89">
        <v>1</v>
      </c>
      <c r="L116" s="89">
        <v>0</v>
      </c>
      <c r="M116" s="89">
        <v>0</v>
      </c>
      <c r="N116" s="89">
        <v>1</v>
      </c>
      <c r="O116" s="89"/>
      <c r="P116" s="89"/>
      <c r="Q116" s="89"/>
      <c r="R116" s="89"/>
      <c r="S116" s="89"/>
      <c r="T116" s="90">
        <f t="shared" si="3"/>
        <v>9</v>
      </c>
      <c r="U116" s="91"/>
      <c r="V116" s="92">
        <v>0.65660879629629632</v>
      </c>
      <c r="W116" s="93" t="s">
        <v>28</v>
      </c>
      <c r="X116" s="94"/>
      <c r="Y116" s="94"/>
      <c r="Z116" s="95"/>
      <c r="AA116" s="96"/>
      <c r="AB116" s="97"/>
      <c r="AC116" s="98" t="str">
        <f>TEXT(IF($E114="","",(IF($E115="",T114/(15-(COUNTIF($E114:$S114,""))),(IF($E116="",(T114+T115)/(30-(COUNTIF($E114:$S114,"")+COUNTIF($E115:$S115,""))), (T114+T115+T116)/(45-(COUNTIF($E114:$S114,"")+COUNTIF($E115:$S115,"")+COUNTIF($E116:$S116,"")))))))),"0,00")</f>
        <v>0,60</v>
      </c>
    </row>
    <row r="117" spans="1:29" ht="15.75" thickBot="1">
      <c r="A117" s="64">
        <v>15</v>
      </c>
      <c r="B117" s="65" t="s">
        <v>33</v>
      </c>
      <c r="C117" s="66" t="s">
        <v>34</v>
      </c>
      <c r="D117" s="66"/>
      <c r="E117" s="67">
        <v>5</v>
      </c>
      <c r="F117" s="67">
        <v>1</v>
      </c>
      <c r="G117" s="67">
        <v>3</v>
      </c>
      <c r="H117" s="67">
        <v>2</v>
      </c>
      <c r="I117" s="67">
        <v>1</v>
      </c>
      <c r="J117" s="67">
        <v>3</v>
      </c>
      <c r="K117" s="67">
        <v>0</v>
      </c>
      <c r="L117" s="67">
        <v>2</v>
      </c>
      <c r="M117" s="67">
        <v>5</v>
      </c>
      <c r="N117" s="67">
        <v>5</v>
      </c>
      <c r="O117" s="67"/>
      <c r="P117" s="67"/>
      <c r="Q117" s="67"/>
      <c r="R117" s="67"/>
      <c r="S117" s="67"/>
      <c r="T117" s="68">
        <f t="shared" ref="T117:T119" si="4">IF(E117="","",SUM(E117:S117)+(COUNTIF(E117:S117,"5*")*5))</f>
        <v>27</v>
      </c>
      <c r="U117" s="69"/>
      <c r="V117" s="70">
        <f>SUM(T117:T119)+IF(ISNUMBER(U117),U117,0)+IF(ISNUMBER(U118),U118,0)+IF(ISNUMBER(U119),U119,0)</f>
        <v>72</v>
      </c>
      <c r="W117" s="71">
        <f>COUNTIF($E117:$S117,0)+COUNTIF($E118:$S118,0)+COUNTIF($E119:$S119,0)</f>
        <v>5</v>
      </c>
      <c r="X117" s="71">
        <f>COUNTIF($E117:$S117,1)+COUNTIF($E118:$S118,1)+COUNTIF($E119:$S119,1)</f>
        <v>8</v>
      </c>
      <c r="Y117" s="71">
        <f>COUNTIF($E117:$S117,2)+COUNTIF($E118:$S118,2)+COUNTIF($E119:$S119,2)</f>
        <v>3</v>
      </c>
      <c r="Z117" s="71">
        <f>COUNTIF($E117:$S117,3)+COUNTIF($E118:$S118,3)+COUNTIF($E119:$S119,3)</f>
        <v>6</v>
      </c>
      <c r="AA117" s="71">
        <f>COUNTIF($E117:$S117,5)+COUNTIF($E118:$S118,5)+COUNTIF($E119:$S119,5)</f>
        <v>8</v>
      </c>
      <c r="AB117" s="72">
        <f>COUNTIF($E117:$S117,"5*")+COUNTIF($E118:$S118,"5*")+COUNTIF($E119:$S119,"5*")</f>
        <v>0</v>
      </c>
      <c r="AC117" s="73">
        <f>COUNTIF($E117:$S117,20)+COUNTIF($E118:$S118,20)+COUNTIF($E119:$S119,20)</f>
        <v>0</v>
      </c>
    </row>
    <row r="118" spans="1:29" ht="16.5" thickBot="1">
      <c r="A118" s="74" t="s">
        <v>35</v>
      </c>
      <c r="B118" s="75" t="s">
        <v>36</v>
      </c>
      <c r="C118" s="75" t="s">
        <v>37</v>
      </c>
      <c r="D118" s="75"/>
      <c r="E118" s="76">
        <v>5</v>
      </c>
      <c r="F118" s="76">
        <v>1</v>
      </c>
      <c r="G118" s="76">
        <v>5</v>
      </c>
      <c r="H118" s="76">
        <v>3</v>
      </c>
      <c r="I118" s="76">
        <v>0</v>
      </c>
      <c r="J118" s="76">
        <v>5</v>
      </c>
      <c r="K118" s="76">
        <v>1</v>
      </c>
      <c r="L118" s="76">
        <v>2</v>
      </c>
      <c r="M118" s="76">
        <v>1</v>
      </c>
      <c r="N118" s="76">
        <v>5</v>
      </c>
      <c r="O118" s="76"/>
      <c r="P118" s="76"/>
      <c r="Q118" s="76"/>
      <c r="R118" s="76"/>
      <c r="S118" s="76"/>
      <c r="T118" s="77">
        <f t="shared" si="4"/>
        <v>28</v>
      </c>
      <c r="U118" s="78"/>
      <c r="V118" s="79">
        <v>0.45347222222222211</v>
      </c>
      <c r="W118" s="80" t="s">
        <v>25</v>
      </c>
      <c r="X118" s="81"/>
      <c r="Y118" s="81"/>
      <c r="Z118" s="82"/>
      <c r="AA118" s="82"/>
      <c r="AB118" s="83"/>
      <c r="AC118" s="84" t="str">
        <f>TEXT( (V119-V118+0.00000000000001),"[hh].mm.ss")</f>
        <v>04.57.32</v>
      </c>
    </row>
    <row r="119" spans="1:29" ht="15.75" thickBot="1">
      <c r="A119" s="85" t="s">
        <v>26</v>
      </c>
      <c r="B119" s="86" t="s">
        <v>38</v>
      </c>
      <c r="C119" s="87"/>
      <c r="D119" s="88"/>
      <c r="E119" s="89">
        <v>3</v>
      </c>
      <c r="F119" s="89">
        <v>0</v>
      </c>
      <c r="G119" s="89">
        <v>1</v>
      </c>
      <c r="H119" s="89">
        <v>0</v>
      </c>
      <c r="I119" s="89">
        <v>1</v>
      </c>
      <c r="J119" s="89">
        <v>1</v>
      </c>
      <c r="K119" s="89">
        <v>0</v>
      </c>
      <c r="L119" s="89">
        <v>5</v>
      </c>
      <c r="M119" s="89">
        <v>3</v>
      </c>
      <c r="N119" s="89">
        <v>3</v>
      </c>
      <c r="O119" s="89"/>
      <c r="P119" s="89"/>
      <c r="Q119" s="89"/>
      <c r="R119" s="89"/>
      <c r="S119" s="89"/>
      <c r="T119" s="90">
        <f t="shared" si="4"/>
        <v>17</v>
      </c>
      <c r="U119" s="91"/>
      <c r="V119" s="92">
        <v>0.66009259259259256</v>
      </c>
      <c r="W119" s="93" t="s">
        <v>28</v>
      </c>
      <c r="X119" s="94"/>
      <c r="Y119" s="94"/>
      <c r="Z119" s="95"/>
      <c r="AA119" s="96"/>
      <c r="AB119" s="97"/>
      <c r="AC119" s="98" t="str">
        <f>TEXT(IF($E117="","",(IF($E118="",T117/(15-(COUNTIF($E117:$S117,""))),(IF($E119="",(T117+T118)/(30-(COUNTIF($E117:$S117,"")+COUNTIF($E118:$S118,""))), (T117+T118+T119)/(45-(COUNTIF($E117:$S117,"")+COUNTIF($E118:$S118,"")+COUNTIF($E119:$S119,"")))))))),"0,00")</f>
        <v>2,40</v>
      </c>
    </row>
    <row r="120" spans="1:29" ht="15.75" thickBot="1">
      <c r="A120" s="64">
        <v>3</v>
      </c>
      <c r="B120" s="65" t="s">
        <v>39</v>
      </c>
      <c r="C120" s="66" t="s">
        <v>43</v>
      </c>
      <c r="D120" s="66"/>
      <c r="E120" s="67">
        <v>5</v>
      </c>
      <c r="F120" s="67">
        <v>1</v>
      </c>
      <c r="G120" s="67">
        <v>5</v>
      </c>
      <c r="H120" s="67">
        <v>5</v>
      </c>
      <c r="I120" s="67">
        <v>3</v>
      </c>
      <c r="J120" s="67">
        <v>3</v>
      </c>
      <c r="K120" s="67">
        <v>2</v>
      </c>
      <c r="L120" s="67">
        <v>3</v>
      </c>
      <c r="M120" s="67">
        <v>2</v>
      </c>
      <c r="N120" s="67">
        <v>5</v>
      </c>
      <c r="O120" s="67"/>
      <c r="P120" s="67"/>
      <c r="Q120" s="67"/>
      <c r="R120" s="67"/>
      <c r="S120" s="67"/>
      <c r="T120" s="68">
        <f t="shared" ref="T120:T128" si="5">IF(E120="","",SUM(E120:S120)+(COUNTIF(E120:S120,"5*")*5))</f>
        <v>34</v>
      </c>
      <c r="U120" s="69"/>
      <c r="V120" s="70">
        <f>SUM(T120:T122)+IF(ISNUMBER(U120),U120,0)+IF(ISNUMBER(U121),U121,0)+IF(ISNUMBER(U122),U122,0)</f>
        <v>75</v>
      </c>
      <c r="W120" s="71">
        <f>COUNTIF($E120:$S120,0)+COUNTIF($E121:$S121,0)+COUNTIF($E122:$S122,0)</f>
        <v>4</v>
      </c>
      <c r="X120" s="71">
        <f>COUNTIF($E120:$S120,1)+COUNTIF($E121:$S121,1)+COUNTIF($E122:$S122,1)</f>
        <v>7</v>
      </c>
      <c r="Y120" s="71">
        <f>COUNTIF($E120:$S120,2)+COUNTIF($E121:$S121,2)+COUNTIF($E122:$S122,2)</f>
        <v>5</v>
      </c>
      <c r="Z120" s="71">
        <f>COUNTIF($E120:$S120,3)+COUNTIF($E121:$S121,3)+COUNTIF($E122:$S122,3)</f>
        <v>6</v>
      </c>
      <c r="AA120" s="71">
        <f>COUNTIF($E120:$S120,5)+COUNTIF($E121:$S121,5)+COUNTIF($E122:$S122,5)</f>
        <v>8</v>
      </c>
      <c r="AB120" s="72">
        <f>COUNTIF($E120:$S120,"5*")+COUNTIF($E121:$S121,"5*")+COUNTIF($E122:$S122,"5*")</f>
        <v>0</v>
      </c>
      <c r="AC120" s="73">
        <f>COUNTIF($E120:$S120,20)+COUNTIF($E121:$S121,20)+COUNTIF($E122:$S122,20)</f>
        <v>0</v>
      </c>
    </row>
    <row r="121" spans="1:29" ht="16.5" thickBot="1">
      <c r="A121" s="74" t="s">
        <v>41</v>
      </c>
      <c r="B121" s="75" t="s">
        <v>23</v>
      </c>
      <c r="C121" s="75" t="s">
        <v>24</v>
      </c>
      <c r="D121" s="75"/>
      <c r="E121" s="76">
        <v>5</v>
      </c>
      <c r="F121" s="76">
        <v>1</v>
      </c>
      <c r="G121" s="76">
        <v>3</v>
      </c>
      <c r="H121" s="76">
        <v>1</v>
      </c>
      <c r="I121" s="76">
        <v>2</v>
      </c>
      <c r="J121" s="76">
        <v>3</v>
      </c>
      <c r="K121" s="76">
        <v>0</v>
      </c>
      <c r="L121" s="76">
        <v>5</v>
      </c>
      <c r="M121" s="76">
        <v>1</v>
      </c>
      <c r="N121" s="76">
        <v>5</v>
      </c>
      <c r="O121" s="76"/>
      <c r="P121" s="76"/>
      <c r="Q121" s="76"/>
      <c r="R121" s="76"/>
      <c r="S121" s="76"/>
      <c r="T121" s="77">
        <f t="shared" si="5"/>
        <v>26</v>
      </c>
      <c r="U121" s="78"/>
      <c r="V121" s="79">
        <v>0.45208333333333323</v>
      </c>
      <c r="W121" s="80" t="s">
        <v>25</v>
      </c>
      <c r="X121" s="81"/>
      <c r="Y121" s="81"/>
      <c r="Z121" s="82"/>
      <c r="AA121" s="82"/>
      <c r="AB121" s="83"/>
      <c r="AC121" s="84" t="str">
        <f>TEXT( (V122-V121+0.00000000000001),"[hh].mm.ss")</f>
        <v>05.13.12</v>
      </c>
    </row>
    <row r="122" spans="1:29" ht="15.75" thickBot="1">
      <c r="A122" s="85" t="s">
        <v>26</v>
      </c>
      <c r="B122" s="86" t="s">
        <v>45</v>
      </c>
      <c r="C122" s="87"/>
      <c r="D122" s="88"/>
      <c r="E122" s="89">
        <v>2</v>
      </c>
      <c r="F122" s="89">
        <v>2</v>
      </c>
      <c r="G122" s="89">
        <v>0</v>
      </c>
      <c r="H122" s="89">
        <v>1</v>
      </c>
      <c r="I122" s="89">
        <v>1</v>
      </c>
      <c r="J122" s="89">
        <v>1</v>
      </c>
      <c r="K122" s="89">
        <v>3</v>
      </c>
      <c r="L122" s="89">
        <v>0</v>
      </c>
      <c r="M122" s="89">
        <v>0</v>
      </c>
      <c r="N122" s="89">
        <v>5</v>
      </c>
      <c r="O122" s="89"/>
      <c r="P122" s="89"/>
      <c r="Q122" s="89"/>
      <c r="R122" s="89"/>
      <c r="S122" s="89"/>
      <c r="T122" s="90">
        <f t="shared" si="5"/>
        <v>15</v>
      </c>
      <c r="U122" s="91"/>
      <c r="V122" s="92">
        <v>0.66958333333333331</v>
      </c>
      <c r="W122" s="93" t="s">
        <v>28</v>
      </c>
      <c r="X122" s="94"/>
      <c r="Y122" s="94"/>
      <c r="Z122" s="95"/>
      <c r="AA122" s="96"/>
      <c r="AB122" s="97"/>
      <c r="AC122" s="98" t="str">
        <f>TEXT(IF($E120="","",(IF($E121="",T120/(15-(COUNTIF($E120:$S120,""))),(IF($E122="",(T120+T121)/(30-(COUNTIF($E120:$S120,"")+COUNTIF($E121:$S121,""))), (T120+T121+T122)/(45-(COUNTIF($E120:$S120,"")+COUNTIF($E121:$S121,"")+COUNTIF($E122:$S122,"")))))))),"0,00")</f>
        <v>2,50</v>
      </c>
    </row>
    <row r="123" spans="1:29" ht="15.75" thickBot="1">
      <c r="A123" s="64">
        <v>4</v>
      </c>
      <c r="B123" s="65" t="s">
        <v>39</v>
      </c>
      <c r="C123" s="66" t="s">
        <v>40</v>
      </c>
      <c r="D123" s="66"/>
      <c r="E123" s="67">
        <v>5</v>
      </c>
      <c r="F123" s="67">
        <v>0</v>
      </c>
      <c r="G123" s="67">
        <v>5</v>
      </c>
      <c r="H123" s="67">
        <v>3</v>
      </c>
      <c r="I123" s="67">
        <v>3</v>
      </c>
      <c r="J123" s="67">
        <v>5</v>
      </c>
      <c r="K123" s="67">
        <v>5</v>
      </c>
      <c r="L123" s="67">
        <v>0</v>
      </c>
      <c r="M123" s="67">
        <v>0</v>
      </c>
      <c r="N123" s="67">
        <v>5</v>
      </c>
      <c r="O123" s="67"/>
      <c r="P123" s="67"/>
      <c r="Q123" s="67"/>
      <c r="R123" s="67"/>
      <c r="S123" s="67"/>
      <c r="T123" s="68">
        <f t="shared" si="5"/>
        <v>31</v>
      </c>
      <c r="U123" s="69"/>
      <c r="V123" s="70">
        <f>SUM(T123:T125)+IF(ISNUMBER(U123),U123,0)+IF(ISNUMBER(U124),U124,0)+IF(ISNUMBER(U125),U125,0)</f>
        <v>101</v>
      </c>
      <c r="W123" s="71">
        <f>COUNTIF($E123:$S123,0)+COUNTIF($E124:$S124,0)+COUNTIF($E125:$S125,0)</f>
        <v>3</v>
      </c>
      <c r="X123" s="71">
        <f>COUNTIF($E123:$S123,1)+COUNTIF($E124:$S124,1)+COUNTIF($E125:$S125,1)</f>
        <v>2</v>
      </c>
      <c r="Y123" s="71">
        <f>COUNTIF($E123:$S123,2)+COUNTIF($E124:$S124,2)+COUNTIF($E125:$S125,2)</f>
        <v>2</v>
      </c>
      <c r="Z123" s="71">
        <f>COUNTIF($E123:$S123,3)+COUNTIF($E124:$S124,3)+COUNTIF($E125:$S125,3)</f>
        <v>10</v>
      </c>
      <c r="AA123" s="71">
        <f>COUNTIF($E123:$S123,5)+COUNTIF($E124:$S124,5)+COUNTIF($E125:$S125,5)</f>
        <v>13</v>
      </c>
      <c r="AB123" s="72">
        <f>COUNTIF($E123:$S123,"5*")+COUNTIF($E124:$S124,"5*")+COUNTIF($E125:$S125,"5*")</f>
        <v>0</v>
      </c>
      <c r="AC123" s="73">
        <f>COUNTIF($E123:$S123,20)+COUNTIF($E124:$S124,20)+COUNTIF($E125:$S125,20)</f>
        <v>0</v>
      </c>
    </row>
    <row r="124" spans="1:29" ht="16.5" thickBot="1">
      <c r="A124" s="74" t="s">
        <v>44</v>
      </c>
      <c r="B124" s="75" t="s">
        <v>23</v>
      </c>
      <c r="C124" s="75" t="s">
        <v>24</v>
      </c>
      <c r="D124" s="75"/>
      <c r="E124" s="76">
        <v>5</v>
      </c>
      <c r="F124" s="76">
        <v>1</v>
      </c>
      <c r="G124" s="76">
        <v>5</v>
      </c>
      <c r="H124" s="76">
        <v>5</v>
      </c>
      <c r="I124" s="76">
        <v>3</v>
      </c>
      <c r="J124" s="76">
        <v>2</v>
      </c>
      <c r="K124" s="76">
        <v>5</v>
      </c>
      <c r="L124" s="76">
        <v>3</v>
      </c>
      <c r="M124" s="76">
        <v>1</v>
      </c>
      <c r="N124" s="76">
        <v>3</v>
      </c>
      <c r="O124" s="76"/>
      <c r="P124" s="76"/>
      <c r="Q124" s="76"/>
      <c r="R124" s="76"/>
      <c r="S124" s="76"/>
      <c r="T124" s="77">
        <f t="shared" si="5"/>
        <v>33</v>
      </c>
      <c r="U124" s="78"/>
      <c r="V124" s="79">
        <v>0.45277777777777767</v>
      </c>
      <c r="W124" s="80" t="s">
        <v>25</v>
      </c>
      <c r="X124" s="81"/>
      <c r="Y124" s="81"/>
      <c r="Z124" s="82"/>
      <c r="AA124" s="82"/>
      <c r="AB124" s="83"/>
      <c r="AC124" s="84" t="str">
        <f>TEXT( (V125-V124+0.00000000000001),"[hh].mm.ss")</f>
        <v>05.15.48</v>
      </c>
    </row>
    <row r="125" spans="1:29" ht="15.75" thickBot="1">
      <c r="A125" s="85" t="s">
        <v>26</v>
      </c>
      <c r="B125" s="86" t="s">
        <v>42</v>
      </c>
      <c r="C125" s="87"/>
      <c r="D125" s="88"/>
      <c r="E125" s="89">
        <v>5</v>
      </c>
      <c r="F125" s="89">
        <v>5</v>
      </c>
      <c r="G125" s="89">
        <v>3</v>
      </c>
      <c r="H125" s="89">
        <v>2</v>
      </c>
      <c r="I125" s="89">
        <v>5</v>
      </c>
      <c r="J125" s="89">
        <v>3</v>
      </c>
      <c r="K125" s="89">
        <v>5</v>
      </c>
      <c r="L125" s="89">
        <v>3</v>
      </c>
      <c r="M125" s="89">
        <v>3</v>
      </c>
      <c r="N125" s="89">
        <v>3</v>
      </c>
      <c r="O125" s="89"/>
      <c r="P125" s="89"/>
      <c r="Q125" s="89"/>
      <c r="R125" s="89"/>
      <c r="S125" s="89"/>
      <c r="T125" s="90">
        <f t="shared" si="5"/>
        <v>37</v>
      </c>
      <c r="U125" s="91"/>
      <c r="V125" s="92">
        <v>0.67208333333333325</v>
      </c>
      <c r="W125" s="93" t="s">
        <v>28</v>
      </c>
      <c r="X125" s="94"/>
      <c r="Y125" s="94"/>
      <c r="Z125" s="95"/>
      <c r="AA125" s="96"/>
      <c r="AB125" s="97"/>
      <c r="AC125" s="98" t="str">
        <f>TEXT(IF($E123="","",(IF($E124="",T123/(15-(COUNTIF($E123:$S123,""))),(IF($E125="",(T123+T124)/(30-(COUNTIF($E123:$S123,"")+COUNTIF($E124:$S124,""))), (T123+T124+T125)/(45-(COUNTIF($E123:$S123,"")+COUNTIF($E124:$S124,"")+COUNTIF($E125:$S125,"")))))))),"0,00")</f>
        <v>3,37</v>
      </c>
    </row>
    <row r="126" spans="1:29" ht="15.75" thickBot="1">
      <c r="A126" s="64">
        <v>6</v>
      </c>
      <c r="B126" s="65" t="s">
        <v>46</v>
      </c>
      <c r="C126" s="66" t="s">
        <v>47</v>
      </c>
      <c r="D126" s="66"/>
      <c r="E126" s="67">
        <v>5</v>
      </c>
      <c r="F126" s="67">
        <v>5</v>
      </c>
      <c r="G126" s="67">
        <v>5</v>
      </c>
      <c r="H126" s="67">
        <v>3</v>
      </c>
      <c r="I126" s="67">
        <v>3</v>
      </c>
      <c r="J126" s="67">
        <v>3</v>
      </c>
      <c r="K126" s="67">
        <v>3</v>
      </c>
      <c r="L126" s="67">
        <v>5</v>
      </c>
      <c r="M126" s="67">
        <v>5</v>
      </c>
      <c r="N126" s="67">
        <v>5</v>
      </c>
      <c r="O126" s="67"/>
      <c r="P126" s="67"/>
      <c r="Q126" s="67"/>
      <c r="R126" s="67"/>
      <c r="S126" s="67"/>
      <c r="T126" s="68">
        <f t="shared" si="5"/>
        <v>42</v>
      </c>
      <c r="U126" s="69"/>
      <c r="V126" s="70">
        <f>SUM(T126:T128)+IF(ISNUMBER(U126),U126,0)+IF(ISNUMBER(U127),U127,0)+IF(ISNUMBER(U128),U128,0)</f>
        <v>127</v>
      </c>
      <c r="W126" s="71">
        <f>COUNTIF($E126:$S126,0)+COUNTIF($E127:$S127,0)+COUNTIF($E128:$S128,0)</f>
        <v>0</v>
      </c>
      <c r="X126" s="71">
        <f>COUNTIF($E126:$S126,1)+COUNTIF($E127:$S127,1)+COUNTIF($E128:$S128,1)</f>
        <v>1</v>
      </c>
      <c r="Y126" s="71">
        <f>COUNTIF($E126:$S126,2)+COUNTIF($E127:$S127,2)+COUNTIF($E128:$S128,2)</f>
        <v>1</v>
      </c>
      <c r="Z126" s="71">
        <f>COUNTIF($E126:$S126,3)+COUNTIF($E127:$S127,3)+COUNTIF($E128:$S128,3)</f>
        <v>8</v>
      </c>
      <c r="AA126" s="71">
        <f>COUNTIF($E126:$S126,5)+COUNTIF($E127:$S127,5)+COUNTIF($E128:$S128,5)</f>
        <v>20</v>
      </c>
      <c r="AB126" s="72">
        <f>COUNTIF($E126:$S126,"5*")+COUNTIF($E127:$S127,"5*")+COUNTIF($E128:$S128,"5*")</f>
        <v>0</v>
      </c>
      <c r="AC126" s="73">
        <f>COUNTIF($E126:$S126,20)+COUNTIF($E127:$S127,20)+COUNTIF($E128:$S128,20)</f>
        <v>0</v>
      </c>
    </row>
    <row r="127" spans="1:29" ht="16.5" thickBot="1">
      <c r="A127" s="74" t="s">
        <v>48</v>
      </c>
      <c r="B127" s="75" t="s">
        <v>23</v>
      </c>
      <c r="C127" s="75" t="s">
        <v>31</v>
      </c>
      <c r="D127" s="75"/>
      <c r="E127" s="76">
        <v>5</v>
      </c>
      <c r="F127" s="76">
        <v>5</v>
      </c>
      <c r="G127" s="76">
        <v>5</v>
      </c>
      <c r="H127" s="76">
        <v>5</v>
      </c>
      <c r="I127" s="76">
        <v>3</v>
      </c>
      <c r="J127" s="76">
        <v>5</v>
      </c>
      <c r="K127" s="76">
        <v>3</v>
      </c>
      <c r="L127" s="76">
        <v>2</v>
      </c>
      <c r="M127" s="76">
        <v>5</v>
      </c>
      <c r="N127" s="76">
        <v>5</v>
      </c>
      <c r="O127" s="76"/>
      <c r="P127" s="76"/>
      <c r="Q127" s="76"/>
      <c r="R127" s="76"/>
      <c r="S127" s="76"/>
      <c r="T127" s="77">
        <f t="shared" si="5"/>
        <v>43</v>
      </c>
      <c r="U127" s="78"/>
      <c r="V127" s="79">
        <v>0.45138888888888878</v>
      </c>
      <c r="W127" s="80" t="s">
        <v>25</v>
      </c>
      <c r="X127" s="81"/>
      <c r="Y127" s="81"/>
      <c r="Z127" s="82"/>
      <c r="AA127" s="82"/>
      <c r="AB127" s="83"/>
      <c r="AC127" s="84" t="str">
        <f>TEXT( (V128-V127+0.00000000000001),"[hh].mm.ss")</f>
        <v>03.56.32</v>
      </c>
    </row>
    <row r="128" spans="1:29" ht="15.75" thickBot="1">
      <c r="A128" s="85" t="s">
        <v>26</v>
      </c>
      <c r="B128" s="86" t="s">
        <v>49</v>
      </c>
      <c r="C128" s="87"/>
      <c r="D128" s="88"/>
      <c r="E128" s="89">
        <v>5</v>
      </c>
      <c r="F128" s="89">
        <v>3</v>
      </c>
      <c r="G128" s="89">
        <v>5</v>
      </c>
      <c r="H128" s="89">
        <v>5</v>
      </c>
      <c r="I128" s="89">
        <v>3</v>
      </c>
      <c r="J128" s="89">
        <v>5</v>
      </c>
      <c r="K128" s="89">
        <v>1</v>
      </c>
      <c r="L128" s="89">
        <v>5</v>
      </c>
      <c r="M128" s="89">
        <v>5</v>
      </c>
      <c r="N128" s="89">
        <v>5</v>
      </c>
      <c r="O128" s="89"/>
      <c r="P128" s="89"/>
      <c r="Q128" s="89"/>
      <c r="R128" s="89"/>
      <c r="S128" s="89"/>
      <c r="T128" s="90">
        <f t="shared" si="5"/>
        <v>42</v>
      </c>
      <c r="U128" s="91"/>
      <c r="V128" s="92">
        <v>0.61564814814814817</v>
      </c>
      <c r="W128" s="93" t="s">
        <v>28</v>
      </c>
      <c r="X128" s="94"/>
      <c r="Y128" s="94"/>
      <c r="Z128" s="95"/>
      <c r="AA128" s="96"/>
      <c r="AB128" s="97"/>
      <c r="AC128" s="98" t="str">
        <f>TEXT(IF($E126="","",(IF($E127="",T126/(15-(COUNTIF($E126:$S126,""))),(IF($E128="",(T126+T127)/(30-(COUNTIF($E126:$S126,"")+COUNTIF($E127:$S127,""))), (T126+T127+T128)/(45-(COUNTIF($E126:$S126,"")+COUNTIF($E127:$S127,"")+COUNTIF($E128:$S128,"")))))))),"0,00")</f>
        <v>4,23</v>
      </c>
    </row>
    <row r="129" spans="1:29" ht="15.75" thickBot="1">
      <c r="A129" s="64">
        <v>59</v>
      </c>
      <c r="B129" s="65" t="s">
        <v>50</v>
      </c>
      <c r="C129" s="66" t="s">
        <v>51</v>
      </c>
      <c r="D129" s="66"/>
      <c r="E129" s="67">
        <v>1</v>
      </c>
      <c r="F129" s="67">
        <v>0</v>
      </c>
      <c r="G129" s="67">
        <v>0</v>
      </c>
      <c r="H129" s="67">
        <v>1</v>
      </c>
      <c r="I129" s="67">
        <v>0</v>
      </c>
      <c r="J129" s="67">
        <v>0</v>
      </c>
      <c r="K129" s="67">
        <v>0</v>
      </c>
      <c r="L129" s="67">
        <v>0</v>
      </c>
      <c r="M129" s="67">
        <v>0</v>
      </c>
      <c r="N129" s="67">
        <v>0</v>
      </c>
      <c r="O129" s="67"/>
      <c r="P129" s="67"/>
      <c r="Q129" s="67"/>
      <c r="R129" s="67"/>
      <c r="S129" s="67"/>
      <c r="T129" s="68">
        <f t="shared" ref="T129:T142" si="6">IF(E129="","",SUM(E129:S129)+(COUNTIF(E129:S129,"5*")*5))</f>
        <v>2</v>
      </c>
      <c r="U129" s="69"/>
      <c r="V129" s="70">
        <f>SUM(T129:T131)+IF(ISNUMBER(U129),U129,0)+IF(ISNUMBER(U130),U130,0)+IF(ISNUMBER(U131),U131,0)</f>
        <v>17</v>
      </c>
      <c r="W129" s="71">
        <f>COUNTIF($E129:$S129,0)+COUNTIF($E130:$S130,0)+COUNTIF($E131:$S131,0)</f>
        <v>20</v>
      </c>
      <c r="X129" s="71">
        <f>COUNTIF($E129:$S129,1)+COUNTIF($E130:$S130,1)+COUNTIF($E131:$S131,1)</f>
        <v>7</v>
      </c>
      <c r="Y129" s="71">
        <f>COUNTIF($E129:$S129,2)+COUNTIF($E130:$S130,2)+COUNTIF($E131:$S131,2)</f>
        <v>1</v>
      </c>
      <c r="Z129" s="71">
        <f>COUNTIF($E129:$S129,3)+COUNTIF($E130:$S130,3)+COUNTIF($E131:$S131,3)</f>
        <v>1</v>
      </c>
      <c r="AA129" s="71">
        <f>COUNTIF($E129:$S129,5)+COUNTIF($E130:$S130,5)+COUNTIF($E131:$S131,5)</f>
        <v>1</v>
      </c>
      <c r="AB129" s="72">
        <f>COUNTIF($E129:$S129,"5*")+COUNTIF($E130:$S130,"5*")+COUNTIF($E131:$S131,"5*")</f>
        <v>0</v>
      </c>
      <c r="AC129" s="73">
        <f>COUNTIF($E129:$S129,20)+COUNTIF($E130:$S130,20)+COUNTIF($E131:$S131,20)</f>
        <v>0</v>
      </c>
    </row>
    <row r="130" spans="1:29" ht="16.5" thickBot="1">
      <c r="A130" s="74" t="s">
        <v>126</v>
      </c>
      <c r="B130" s="75" t="s">
        <v>23</v>
      </c>
      <c r="C130" s="75" t="s">
        <v>31</v>
      </c>
      <c r="D130" s="75"/>
      <c r="E130" s="76">
        <v>2</v>
      </c>
      <c r="F130" s="76">
        <v>0</v>
      </c>
      <c r="G130" s="76">
        <v>0</v>
      </c>
      <c r="H130" s="76">
        <v>1</v>
      </c>
      <c r="I130" s="76">
        <v>0</v>
      </c>
      <c r="J130" s="76">
        <v>3</v>
      </c>
      <c r="K130" s="76">
        <v>0</v>
      </c>
      <c r="L130" s="76">
        <v>0</v>
      </c>
      <c r="M130" s="76">
        <v>0</v>
      </c>
      <c r="N130" s="76">
        <v>0</v>
      </c>
      <c r="O130" s="76"/>
      <c r="P130" s="76"/>
      <c r="Q130" s="76"/>
      <c r="R130" s="76"/>
      <c r="S130" s="76"/>
      <c r="T130" s="77">
        <f t="shared" si="6"/>
        <v>6</v>
      </c>
      <c r="U130" s="78"/>
      <c r="V130" s="79">
        <v>0.45069444444444434</v>
      </c>
      <c r="W130" s="80" t="s">
        <v>25</v>
      </c>
      <c r="X130" s="81"/>
      <c r="Y130" s="81"/>
      <c r="Z130" s="82"/>
      <c r="AA130" s="82"/>
      <c r="AB130" s="83"/>
      <c r="AC130" s="84" t="str">
        <f>TEXT( (V131-V130+0.00000000000001),"[hh].mm.ss")</f>
        <v>04.01.12</v>
      </c>
    </row>
    <row r="131" spans="1:29" ht="15.75" thickBot="1">
      <c r="A131" s="85" t="s">
        <v>26</v>
      </c>
      <c r="B131" s="86" t="s">
        <v>52</v>
      </c>
      <c r="C131" s="87"/>
      <c r="D131" s="88"/>
      <c r="E131" s="89">
        <v>0</v>
      </c>
      <c r="F131" s="89">
        <v>1</v>
      </c>
      <c r="G131" s="89">
        <v>0</v>
      </c>
      <c r="H131" s="89">
        <v>1</v>
      </c>
      <c r="I131" s="89">
        <v>0</v>
      </c>
      <c r="J131" s="89">
        <v>0</v>
      </c>
      <c r="K131" s="89">
        <v>5</v>
      </c>
      <c r="L131" s="89">
        <v>0</v>
      </c>
      <c r="M131" s="89">
        <v>1</v>
      </c>
      <c r="N131" s="89">
        <v>1</v>
      </c>
      <c r="O131" s="89"/>
      <c r="P131" s="89"/>
      <c r="Q131" s="89"/>
      <c r="R131" s="89"/>
      <c r="S131" s="89"/>
      <c r="T131" s="90">
        <f t="shared" si="6"/>
        <v>9</v>
      </c>
      <c r="U131" s="91"/>
      <c r="V131" s="92">
        <v>0.61819444444444438</v>
      </c>
      <c r="W131" s="93" t="s">
        <v>28</v>
      </c>
      <c r="X131" s="94"/>
      <c r="Y131" s="94"/>
      <c r="Z131" s="95"/>
      <c r="AA131" s="96"/>
      <c r="AB131" s="97"/>
      <c r="AC131" s="98" t="str">
        <f>TEXT(IF($E129="","",(IF($E130="",T129/(15-(COUNTIF($E129:$S129,""))),(IF($E131="",(T129+T130)/(30-(COUNTIF($E129:$S129,"")+COUNTIF($E130:$S130,""))), (T129+T130+T131)/(45-(COUNTIF($E129:$S129,"")+COUNTIF($E130:$S130,"")+COUNTIF($E131:$S131,"")))))))),"0,00")</f>
        <v>0,57</v>
      </c>
    </row>
    <row r="132" spans="1:29" ht="15.75" thickBot="1">
      <c r="A132" s="64">
        <v>80</v>
      </c>
      <c r="B132" s="65" t="s">
        <v>60</v>
      </c>
      <c r="C132" s="66" t="s">
        <v>61</v>
      </c>
      <c r="D132" s="66"/>
      <c r="E132" s="67">
        <v>0</v>
      </c>
      <c r="F132" s="67">
        <v>2</v>
      </c>
      <c r="G132" s="67">
        <v>2</v>
      </c>
      <c r="H132" s="67">
        <v>2</v>
      </c>
      <c r="I132" s="67">
        <v>0</v>
      </c>
      <c r="J132" s="67">
        <v>0</v>
      </c>
      <c r="K132" s="67">
        <v>1</v>
      </c>
      <c r="L132" s="67">
        <v>0</v>
      </c>
      <c r="M132" s="67">
        <v>1</v>
      </c>
      <c r="N132" s="67">
        <v>0</v>
      </c>
      <c r="O132" s="67"/>
      <c r="P132" s="67"/>
      <c r="Q132" s="67"/>
      <c r="R132" s="67"/>
      <c r="S132" s="67"/>
      <c r="T132" s="68">
        <f t="shared" si="6"/>
        <v>8</v>
      </c>
      <c r="U132" s="69"/>
      <c r="V132" s="70">
        <f>SUM(T132:T134)+IF(ISNUMBER(U132),U132,0)+IF(ISNUMBER(U133),U133,0)+IF(ISNUMBER(U134),U134,0)</f>
        <v>22</v>
      </c>
      <c r="W132" s="71">
        <f>COUNTIF($E132:$S132,0)+COUNTIF($E133:$S133,0)+COUNTIF($E134:$S134,0)</f>
        <v>18</v>
      </c>
      <c r="X132" s="71">
        <f>COUNTIF($E132:$S132,1)+COUNTIF($E133:$S133,1)+COUNTIF($E134:$S134,1)</f>
        <v>5</v>
      </c>
      <c r="Y132" s="71">
        <f>COUNTIF($E132:$S132,2)+COUNTIF($E133:$S133,2)+COUNTIF($E134:$S134,2)</f>
        <v>4</v>
      </c>
      <c r="Z132" s="71">
        <f>COUNTIF($E132:$S132,3)+COUNTIF($E133:$S133,3)+COUNTIF($E134:$S134,3)</f>
        <v>3</v>
      </c>
      <c r="AA132" s="71">
        <f>COUNTIF($E132:$S132,5)+COUNTIF($E133:$S133,5)+COUNTIF($E134:$S134,5)</f>
        <v>0</v>
      </c>
      <c r="AB132" s="72">
        <f>COUNTIF($E132:$S132,"5*")+COUNTIF($E133:$S133,"5*")+COUNTIF($E134:$S134,"5*")</f>
        <v>0</v>
      </c>
      <c r="AC132" s="73">
        <f>COUNTIF($E132:$S132,20)+COUNTIF($E133:$S133,20)+COUNTIF($E134:$S134,20)</f>
        <v>0</v>
      </c>
    </row>
    <row r="133" spans="1:29" ht="16.5" thickBot="1">
      <c r="A133" s="74" t="s">
        <v>127</v>
      </c>
      <c r="B133" s="75" t="s">
        <v>55</v>
      </c>
      <c r="C133" s="75" t="s">
        <v>37</v>
      </c>
      <c r="D133" s="75"/>
      <c r="E133" s="76">
        <v>0</v>
      </c>
      <c r="F133" s="76">
        <v>0</v>
      </c>
      <c r="G133" s="76">
        <v>3</v>
      </c>
      <c r="H133" s="76">
        <v>2</v>
      </c>
      <c r="I133" s="76">
        <v>0</v>
      </c>
      <c r="J133" s="76">
        <v>3</v>
      </c>
      <c r="K133" s="76">
        <v>0</v>
      </c>
      <c r="L133" s="76">
        <v>0</v>
      </c>
      <c r="M133" s="76">
        <v>0</v>
      </c>
      <c r="N133" s="76">
        <v>0</v>
      </c>
      <c r="O133" s="76"/>
      <c r="P133" s="76"/>
      <c r="Q133" s="76"/>
      <c r="R133" s="76"/>
      <c r="S133" s="76"/>
      <c r="T133" s="77">
        <f t="shared" si="6"/>
        <v>8</v>
      </c>
      <c r="U133" s="78"/>
      <c r="V133" s="79">
        <v>0.44930555555555546</v>
      </c>
      <c r="W133" s="80" t="s">
        <v>25</v>
      </c>
      <c r="X133" s="81"/>
      <c r="Y133" s="81"/>
      <c r="Z133" s="82"/>
      <c r="AA133" s="82"/>
      <c r="AB133" s="83"/>
      <c r="AC133" s="84" t="str">
        <f>TEXT( (V134-V133+0.00000000000001),"[hh].mm.ss")</f>
        <v>02.52.22</v>
      </c>
    </row>
    <row r="134" spans="1:29" ht="15.75" thickBot="1">
      <c r="A134" s="85" t="s">
        <v>26</v>
      </c>
      <c r="B134" s="86" t="s">
        <v>56</v>
      </c>
      <c r="C134" s="87"/>
      <c r="D134" s="88"/>
      <c r="E134" s="89">
        <v>0</v>
      </c>
      <c r="F134" s="89">
        <v>0</v>
      </c>
      <c r="G134" s="89">
        <v>0</v>
      </c>
      <c r="H134" s="89">
        <v>1</v>
      </c>
      <c r="I134" s="89">
        <v>0</v>
      </c>
      <c r="J134" s="89">
        <v>3</v>
      </c>
      <c r="K134" s="89">
        <v>0</v>
      </c>
      <c r="L134" s="89">
        <v>1</v>
      </c>
      <c r="M134" s="89">
        <v>0</v>
      </c>
      <c r="N134" s="89">
        <v>1</v>
      </c>
      <c r="O134" s="89"/>
      <c r="P134" s="89"/>
      <c r="Q134" s="89"/>
      <c r="R134" s="89"/>
      <c r="S134" s="89"/>
      <c r="T134" s="90">
        <f t="shared" si="6"/>
        <v>6</v>
      </c>
      <c r="U134" s="91"/>
      <c r="V134" s="92">
        <v>0.56900462962962961</v>
      </c>
      <c r="W134" s="93" t="s">
        <v>28</v>
      </c>
      <c r="X134" s="94"/>
      <c r="Y134" s="94"/>
      <c r="Z134" s="95"/>
      <c r="AA134" s="96"/>
      <c r="AB134" s="97"/>
      <c r="AC134" s="98" t="str">
        <f>TEXT(IF($E132="","",(IF($E133="",T132/(15-(COUNTIF($E132:$S132,""))),(IF($E134="",(T132+T133)/(30-(COUNTIF($E132:$S132,"")+COUNTIF($E133:$S133,""))), (T132+T133+T134)/(45-(COUNTIF($E132:$S132,"")+COUNTIF($E133:$S133,"")+COUNTIF($E134:$S134,"")))))))),"0,00")</f>
        <v>0,73</v>
      </c>
    </row>
    <row r="135" spans="1:29" ht="15.75" thickBot="1">
      <c r="A135" s="64">
        <v>81</v>
      </c>
      <c r="B135" s="65" t="s">
        <v>53</v>
      </c>
      <c r="C135" s="66" t="s">
        <v>54</v>
      </c>
      <c r="D135" s="66"/>
      <c r="E135" s="67">
        <v>0</v>
      </c>
      <c r="F135" s="67">
        <v>1</v>
      </c>
      <c r="G135" s="67">
        <v>3</v>
      </c>
      <c r="H135" s="67">
        <v>5</v>
      </c>
      <c r="I135" s="67">
        <v>0</v>
      </c>
      <c r="J135" s="67">
        <v>5</v>
      </c>
      <c r="K135" s="67">
        <v>0</v>
      </c>
      <c r="L135" s="67">
        <v>0</v>
      </c>
      <c r="M135" s="67">
        <v>0</v>
      </c>
      <c r="N135" s="67">
        <v>5</v>
      </c>
      <c r="O135" s="67"/>
      <c r="P135" s="67"/>
      <c r="Q135" s="67"/>
      <c r="R135" s="67"/>
      <c r="S135" s="67"/>
      <c r="T135" s="68">
        <f t="shared" si="6"/>
        <v>19</v>
      </c>
      <c r="U135" s="69"/>
      <c r="V135" s="70">
        <f>SUM(T135:T137)+IF(ISNUMBER(U135),U135,0)+IF(ISNUMBER(U136),U136,0)+IF(ISNUMBER(U137),U137,0)</f>
        <v>35</v>
      </c>
      <c r="W135" s="71">
        <f>COUNTIF($E135:$S135,0)+COUNTIF($E136:$S136,0)+COUNTIF($E137:$S137,0)</f>
        <v>18</v>
      </c>
      <c r="X135" s="71">
        <f>COUNTIF($E135:$S135,1)+COUNTIF($E136:$S136,1)+COUNTIF($E137:$S137,1)</f>
        <v>5</v>
      </c>
      <c r="Y135" s="71">
        <f>COUNTIF($E135:$S135,2)+COUNTIF($E136:$S136,2)+COUNTIF($E137:$S137,2)</f>
        <v>1</v>
      </c>
      <c r="Z135" s="71">
        <f>COUNTIF($E135:$S135,3)+COUNTIF($E136:$S136,3)+COUNTIF($E137:$S137,3)</f>
        <v>1</v>
      </c>
      <c r="AA135" s="71">
        <f>COUNTIF($E135:$S135,5)+COUNTIF($E136:$S136,5)+COUNTIF($E137:$S137,5)</f>
        <v>5</v>
      </c>
      <c r="AB135" s="72">
        <f>COUNTIF($E135:$S135,"5*")+COUNTIF($E136:$S136,"5*")+COUNTIF($E137:$S137,"5*")</f>
        <v>0</v>
      </c>
      <c r="AC135" s="73">
        <f>COUNTIF($E135:$S135,20)+COUNTIF($E136:$S136,20)+COUNTIF($E137:$S137,20)</f>
        <v>0</v>
      </c>
    </row>
    <row r="136" spans="1:29" ht="16.5" thickBot="1">
      <c r="A136" s="74" t="s">
        <v>128</v>
      </c>
      <c r="B136" s="75" t="s">
        <v>55</v>
      </c>
      <c r="C136" s="75" t="s">
        <v>37</v>
      </c>
      <c r="D136" s="75"/>
      <c r="E136" s="76">
        <v>0</v>
      </c>
      <c r="F136" s="76">
        <v>1</v>
      </c>
      <c r="G136" s="76">
        <v>2</v>
      </c>
      <c r="H136" s="76">
        <v>1</v>
      </c>
      <c r="I136" s="76">
        <v>0</v>
      </c>
      <c r="J136" s="76">
        <v>5</v>
      </c>
      <c r="K136" s="76">
        <v>0</v>
      </c>
      <c r="L136" s="76">
        <v>0</v>
      </c>
      <c r="M136" s="76">
        <v>0</v>
      </c>
      <c r="N136" s="76">
        <v>0</v>
      </c>
      <c r="O136" s="76"/>
      <c r="P136" s="76"/>
      <c r="Q136" s="76"/>
      <c r="R136" s="76"/>
      <c r="S136" s="76"/>
      <c r="T136" s="77">
        <f t="shared" si="6"/>
        <v>9</v>
      </c>
      <c r="U136" s="78"/>
      <c r="V136" s="79">
        <v>0.4499999999999999</v>
      </c>
      <c r="W136" s="80" t="s">
        <v>25</v>
      </c>
      <c r="X136" s="81"/>
      <c r="Y136" s="81"/>
      <c r="Z136" s="82"/>
      <c r="AA136" s="82"/>
      <c r="AB136" s="83"/>
      <c r="AC136" s="84" t="str">
        <f>TEXT( (V137-V136+0.00000000000001),"[hh].mm.ss")</f>
        <v>02.53.33</v>
      </c>
    </row>
    <row r="137" spans="1:29" ht="15.75" thickBot="1">
      <c r="A137" s="85" t="s">
        <v>26</v>
      </c>
      <c r="B137" s="86" t="s">
        <v>56</v>
      </c>
      <c r="C137" s="87"/>
      <c r="D137" s="88"/>
      <c r="E137" s="89">
        <v>1</v>
      </c>
      <c r="F137" s="89">
        <v>1</v>
      </c>
      <c r="G137" s="89">
        <v>5</v>
      </c>
      <c r="H137" s="89">
        <v>0</v>
      </c>
      <c r="I137" s="89">
        <v>0</v>
      </c>
      <c r="J137" s="89">
        <v>0</v>
      </c>
      <c r="K137" s="89">
        <v>0</v>
      </c>
      <c r="L137" s="89">
        <v>0</v>
      </c>
      <c r="M137" s="89">
        <v>0</v>
      </c>
      <c r="N137" s="89">
        <v>0</v>
      </c>
      <c r="O137" s="89"/>
      <c r="P137" s="89"/>
      <c r="Q137" s="89"/>
      <c r="R137" s="89"/>
      <c r="S137" s="89"/>
      <c r="T137" s="90">
        <f t="shared" si="6"/>
        <v>7</v>
      </c>
      <c r="U137" s="91"/>
      <c r="V137" s="92">
        <v>0.57052083333333337</v>
      </c>
      <c r="W137" s="93" t="s">
        <v>28</v>
      </c>
      <c r="X137" s="94"/>
      <c r="Y137" s="94"/>
      <c r="Z137" s="95"/>
      <c r="AA137" s="96"/>
      <c r="AB137" s="97"/>
      <c r="AC137" s="98" t="str">
        <f>TEXT(IF($E135="","",(IF($E136="",T135/(15-(COUNTIF($E135:$S135,""))),(IF($E137="",(T135+T136)/(30-(COUNTIF($E135:$S135,"")+COUNTIF($E136:$S136,""))), (T135+T136+T137)/(45-(COUNTIF($E135:$S135,"")+COUNTIF($E136:$S136,"")+COUNTIF($E137:$S137,"")))))))),"0,00")</f>
        <v>1,17</v>
      </c>
    </row>
    <row r="138" spans="1:29" ht="15.75" thickBot="1">
      <c r="A138" s="64">
        <v>66</v>
      </c>
      <c r="B138" s="65" t="s">
        <v>62</v>
      </c>
      <c r="C138" s="66" t="s">
        <v>63</v>
      </c>
      <c r="D138" s="66"/>
      <c r="E138" s="67">
        <v>3</v>
      </c>
      <c r="F138" s="67">
        <v>2</v>
      </c>
      <c r="G138" s="67">
        <v>5</v>
      </c>
      <c r="H138" s="67">
        <v>1</v>
      </c>
      <c r="I138" s="67">
        <v>0</v>
      </c>
      <c r="J138" s="67">
        <v>3</v>
      </c>
      <c r="K138" s="67">
        <v>0</v>
      </c>
      <c r="L138" s="67">
        <v>0</v>
      </c>
      <c r="M138" s="67">
        <v>1</v>
      </c>
      <c r="N138" s="67">
        <v>0</v>
      </c>
      <c r="O138" s="67"/>
      <c r="P138" s="67"/>
      <c r="Q138" s="67"/>
      <c r="R138" s="67"/>
      <c r="S138" s="67"/>
      <c r="T138" s="68">
        <f t="shared" si="6"/>
        <v>15</v>
      </c>
      <c r="U138" s="69"/>
      <c r="V138" s="70">
        <f>SUM(T138:T140)+IF(ISNUMBER(U138),U138,0)+IF(ISNUMBER(U139),U139,0)+IF(ISNUMBER(U140),U140,0)</f>
        <v>40</v>
      </c>
      <c r="W138" s="71">
        <f>COUNTIF($E138:$S138,0)+COUNTIF($E139:$S139,0)+COUNTIF($E140:$S140,0)</f>
        <v>11</v>
      </c>
      <c r="X138" s="71">
        <f>COUNTIF($E138:$S138,1)+COUNTIF($E139:$S139,1)+COUNTIF($E140:$S140,1)</f>
        <v>10</v>
      </c>
      <c r="Y138" s="71">
        <f>COUNTIF($E138:$S138,2)+COUNTIF($E139:$S139,2)+COUNTIF($E140:$S140,2)</f>
        <v>3</v>
      </c>
      <c r="Z138" s="71">
        <f>COUNTIF($E138:$S138,3)+COUNTIF($E139:$S139,3)+COUNTIF($E140:$S140,3)</f>
        <v>3</v>
      </c>
      <c r="AA138" s="71">
        <f>COUNTIF($E138:$S138,5)+COUNTIF($E139:$S139,5)+COUNTIF($E140:$S140,5)</f>
        <v>3</v>
      </c>
      <c r="AB138" s="72">
        <f>COUNTIF($E138:$S138,"5*")+COUNTIF($E139:$S139,"5*")+COUNTIF($E140:$S140,"5*")</f>
        <v>0</v>
      </c>
      <c r="AC138" s="73">
        <f>COUNTIF($E138:$S138,20)+COUNTIF($E139:$S139,20)+COUNTIF($E140:$S140,20)</f>
        <v>0</v>
      </c>
    </row>
    <row r="139" spans="1:29" ht="16.5" thickBot="1">
      <c r="A139" s="74" t="s">
        <v>129</v>
      </c>
      <c r="B139" s="75" t="s">
        <v>23</v>
      </c>
      <c r="C139" s="75" t="s">
        <v>64</v>
      </c>
      <c r="D139" s="75"/>
      <c r="E139" s="76">
        <v>1</v>
      </c>
      <c r="F139" s="76">
        <v>2</v>
      </c>
      <c r="G139" s="76">
        <v>1</v>
      </c>
      <c r="H139" s="76">
        <v>1</v>
      </c>
      <c r="I139" s="76">
        <v>1</v>
      </c>
      <c r="J139" s="76">
        <v>5</v>
      </c>
      <c r="K139" s="76">
        <v>0</v>
      </c>
      <c r="L139" s="76">
        <v>0</v>
      </c>
      <c r="M139" s="76">
        <v>1</v>
      </c>
      <c r="N139" s="76">
        <v>0</v>
      </c>
      <c r="O139" s="76"/>
      <c r="P139" s="76"/>
      <c r="Q139" s="76"/>
      <c r="R139" s="76"/>
      <c r="S139" s="76"/>
      <c r="T139" s="77">
        <f t="shared" si="6"/>
        <v>12</v>
      </c>
      <c r="U139" s="78"/>
      <c r="V139" s="79">
        <v>0.44861111111111102</v>
      </c>
      <c r="W139" s="80" t="s">
        <v>25</v>
      </c>
      <c r="X139" s="81"/>
      <c r="Y139" s="81"/>
      <c r="Z139" s="82"/>
      <c r="AA139" s="82"/>
      <c r="AB139" s="83"/>
      <c r="AC139" s="84" t="str">
        <f>TEXT( (V140-V139+0.00000000000001),"[hh].mm.ss")</f>
        <v>03.50.36</v>
      </c>
    </row>
    <row r="140" spans="1:29" ht="15.75" thickBot="1">
      <c r="A140" s="85" t="s">
        <v>26</v>
      </c>
      <c r="B140" s="86" t="s">
        <v>65</v>
      </c>
      <c r="C140" s="87"/>
      <c r="D140" s="88"/>
      <c r="E140" s="89">
        <v>0</v>
      </c>
      <c r="F140" s="89">
        <v>3</v>
      </c>
      <c r="G140" s="89">
        <v>1</v>
      </c>
      <c r="H140" s="89">
        <v>1</v>
      </c>
      <c r="I140" s="89">
        <v>2</v>
      </c>
      <c r="J140" s="89">
        <v>5</v>
      </c>
      <c r="K140" s="89">
        <v>0</v>
      </c>
      <c r="L140" s="89">
        <v>0</v>
      </c>
      <c r="M140" s="89">
        <v>1</v>
      </c>
      <c r="N140" s="89">
        <v>0</v>
      </c>
      <c r="O140" s="89"/>
      <c r="P140" s="89"/>
      <c r="Q140" s="89"/>
      <c r="R140" s="89"/>
      <c r="S140" s="89"/>
      <c r="T140" s="90">
        <f t="shared" si="6"/>
        <v>13</v>
      </c>
      <c r="U140" s="91"/>
      <c r="V140" s="92">
        <v>0.60875000000000001</v>
      </c>
      <c r="W140" s="93" t="s">
        <v>28</v>
      </c>
      <c r="X140" s="94"/>
      <c r="Y140" s="94"/>
      <c r="Z140" s="95"/>
      <c r="AA140" s="96"/>
      <c r="AB140" s="97"/>
      <c r="AC140" s="98" t="str">
        <f>TEXT(IF($E138="","",(IF($E139="",T138/(15-(COUNTIF($E138:$S138,""))),(IF($E140="",(T138+T139)/(30-(COUNTIF($E138:$S138,"")+COUNTIF($E139:$S139,""))), (T138+T139+T140)/(45-(COUNTIF($E138:$S138,"")+COUNTIF($E139:$S139,"")+COUNTIF($E140:$S140,"")))))))),"0,00")</f>
        <v>1,33</v>
      </c>
    </row>
    <row r="141" spans="1:29" ht="15.75" thickBot="1">
      <c r="A141" s="64">
        <v>71</v>
      </c>
      <c r="B141" s="65" t="s">
        <v>66</v>
      </c>
      <c r="C141" s="66" t="s">
        <v>67</v>
      </c>
      <c r="D141" s="66"/>
      <c r="E141" s="67">
        <v>2</v>
      </c>
      <c r="F141" s="67">
        <v>0</v>
      </c>
      <c r="G141" s="67">
        <v>2</v>
      </c>
      <c r="H141" s="67">
        <v>3</v>
      </c>
      <c r="I141" s="67">
        <v>3</v>
      </c>
      <c r="J141" s="67">
        <v>3</v>
      </c>
      <c r="K141" s="67">
        <v>0</v>
      </c>
      <c r="L141" s="67">
        <v>5</v>
      </c>
      <c r="M141" s="67">
        <v>3</v>
      </c>
      <c r="N141" s="67">
        <v>0</v>
      </c>
      <c r="O141" s="67"/>
      <c r="P141" s="67"/>
      <c r="Q141" s="67"/>
      <c r="R141" s="67"/>
      <c r="S141" s="67"/>
      <c r="T141" s="68">
        <f t="shared" si="6"/>
        <v>21</v>
      </c>
      <c r="U141" s="69"/>
      <c r="V141" s="70">
        <f>SUM(T141:T143)+IF(ISNUMBER(U141),U141,0)+IF(ISNUMBER(U142),U142,0)+IF(ISNUMBER(U143),U143,0)</f>
        <v>67</v>
      </c>
      <c r="W141" s="71">
        <f>COUNTIF($E141:$S141,0)+COUNTIF($E142:$S142,0)+COUNTIF($E143:$S143,0)</f>
        <v>6</v>
      </c>
      <c r="X141" s="71">
        <f>COUNTIF($E141:$S141,1)+COUNTIF($E142:$S142,1)+COUNTIF($E143:$S143,1)</f>
        <v>5</v>
      </c>
      <c r="Y141" s="71">
        <f>COUNTIF($E141:$S141,2)+COUNTIF($E142:$S142,2)+COUNTIF($E143:$S143,2)</f>
        <v>5</v>
      </c>
      <c r="Z141" s="71">
        <f>COUNTIF($E141:$S141,3)+COUNTIF($E142:$S142,3)+COUNTIF($E143:$S143,3)</f>
        <v>9</v>
      </c>
      <c r="AA141" s="71">
        <f>COUNTIF($E141:$S141,5)+COUNTIF($E142:$S142,5)+COUNTIF($E143:$S143,5)</f>
        <v>5</v>
      </c>
      <c r="AB141" s="72">
        <f>COUNTIF($E141:$S141,"5*")+COUNTIF($E142:$S142,"5*")+COUNTIF($E143:$S143,"5*")</f>
        <v>0</v>
      </c>
      <c r="AC141" s="73">
        <f>COUNTIF($E141:$S141,20)+COUNTIF($E142:$S142,20)+COUNTIF($E143:$S143,20)</f>
        <v>0</v>
      </c>
    </row>
    <row r="142" spans="1:29" ht="16.5" thickBot="1">
      <c r="A142" s="74" t="s">
        <v>130</v>
      </c>
      <c r="B142" s="75" t="s">
        <v>68</v>
      </c>
      <c r="C142" s="75" t="s">
        <v>64</v>
      </c>
      <c r="D142" s="75"/>
      <c r="E142" s="76">
        <v>0</v>
      </c>
      <c r="F142" s="76">
        <v>3</v>
      </c>
      <c r="G142" s="76">
        <v>1</v>
      </c>
      <c r="H142" s="76">
        <v>2</v>
      </c>
      <c r="I142" s="76">
        <v>3</v>
      </c>
      <c r="J142" s="76">
        <v>5</v>
      </c>
      <c r="K142" s="76">
        <v>1</v>
      </c>
      <c r="L142" s="76">
        <v>2</v>
      </c>
      <c r="M142" s="76">
        <v>5</v>
      </c>
      <c r="N142" s="76">
        <v>3</v>
      </c>
      <c r="O142" s="76"/>
      <c r="P142" s="76"/>
      <c r="Q142" s="76"/>
      <c r="R142" s="76"/>
      <c r="S142" s="76"/>
      <c r="T142" s="77">
        <f t="shared" si="6"/>
        <v>25</v>
      </c>
      <c r="U142" s="78"/>
      <c r="V142" s="79">
        <v>0.44791666666666657</v>
      </c>
      <c r="W142" s="80" t="s">
        <v>25</v>
      </c>
      <c r="X142" s="81"/>
      <c r="Y142" s="81"/>
      <c r="Z142" s="82"/>
      <c r="AA142" s="82"/>
      <c r="AB142" s="83"/>
      <c r="AC142" s="84" t="str">
        <f>TEXT( (V143-V142+0.00000000000001),"[hh].mm.ss")</f>
        <v>03.59.15</v>
      </c>
    </row>
    <row r="143" spans="1:29" ht="15.75" thickBot="1">
      <c r="A143" s="85" t="s">
        <v>26</v>
      </c>
      <c r="B143" s="86" t="s">
        <v>56</v>
      </c>
      <c r="C143" s="87"/>
      <c r="D143" s="88"/>
      <c r="E143" s="89">
        <v>5</v>
      </c>
      <c r="F143" s="89">
        <v>5</v>
      </c>
      <c r="G143" s="89">
        <v>0</v>
      </c>
      <c r="H143" s="89">
        <v>3</v>
      </c>
      <c r="I143" s="89">
        <v>1</v>
      </c>
      <c r="J143" s="89">
        <v>2</v>
      </c>
      <c r="K143" s="89">
        <v>1</v>
      </c>
      <c r="L143" s="89">
        <v>0</v>
      </c>
      <c r="M143" s="89">
        <v>3</v>
      </c>
      <c r="N143" s="89">
        <v>1</v>
      </c>
      <c r="O143" s="89"/>
      <c r="P143" s="89"/>
      <c r="Q143" s="89"/>
      <c r="R143" s="89"/>
      <c r="S143" s="89"/>
      <c r="T143" s="90">
        <f t="shared" ref="T143:T174" si="7">IF(E143="","",SUM(E143:S143)+(COUNTIF(E143:S143,"5*")*5))</f>
        <v>21</v>
      </c>
      <c r="U143" s="91"/>
      <c r="V143" s="92">
        <v>0.61406250000000007</v>
      </c>
      <c r="W143" s="93" t="s">
        <v>28</v>
      </c>
      <c r="X143" s="94"/>
      <c r="Y143" s="94"/>
      <c r="Z143" s="95"/>
      <c r="AA143" s="96"/>
      <c r="AB143" s="97"/>
      <c r="AC143" s="98" t="str">
        <f>TEXT(IF($E141="","",(IF($E142="",T141/(15-(COUNTIF($E141:$S141,""))),(IF($E143="",(T141+T142)/(30-(COUNTIF($E141:$S141,"")+COUNTIF($E142:$S142,""))), (T141+T142+T143)/(45-(COUNTIF($E141:$S141,"")+COUNTIF($E142:$S142,"")+COUNTIF($E143:$S143,"")))))))),"0,00")</f>
        <v>2,23</v>
      </c>
    </row>
    <row r="144" spans="1:29" ht="15.75" thickBot="1">
      <c r="A144" s="64">
        <v>82</v>
      </c>
      <c r="B144" s="65" t="s">
        <v>72</v>
      </c>
      <c r="C144" s="66" t="s">
        <v>73</v>
      </c>
      <c r="D144" s="66"/>
      <c r="E144" s="67">
        <v>1</v>
      </c>
      <c r="F144" s="67">
        <v>5</v>
      </c>
      <c r="G144" s="67">
        <v>5</v>
      </c>
      <c r="H144" s="67">
        <v>2</v>
      </c>
      <c r="I144" s="67">
        <v>1</v>
      </c>
      <c r="J144" s="67">
        <v>5</v>
      </c>
      <c r="K144" s="67">
        <v>3</v>
      </c>
      <c r="L144" s="67">
        <v>3</v>
      </c>
      <c r="M144" s="67">
        <v>3</v>
      </c>
      <c r="N144" s="67">
        <v>2</v>
      </c>
      <c r="O144" s="67"/>
      <c r="P144" s="67"/>
      <c r="Q144" s="67"/>
      <c r="R144" s="67"/>
      <c r="S144" s="67"/>
      <c r="T144" s="68">
        <f t="shared" si="7"/>
        <v>30</v>
      </c>
      <c r="U144" s="69"/>
      <c r="V144" s="70">
        <f>SUM(T144:T146)+IF(ISNUMBER(U144),U144,0)+IF(ISNUMBER(U145),U145,0)+IF(ISNUMBER(U146),U146,0)</f>
        <v>86</v>
      </c>
      <c r="W144" s="71">
        <f>COUNTIF($E144:$S144,0)+COUNTIF($E145:$S145,0)+COUNTIF($E146:$S146,0)</f>
        <v>3</v>
      </c>
      <c r="X144" s="71">
        <f>COUNTIF($E144:$S144,1)+COUNTIF($E145:$S145,1)+COUNTIF($E146:$S146,1)</f>
        <v>5</v>
      </c>
      <c r="Y144" s="71">
        <f>COUNTIF($E144:$S144,2)+COUNTIF($E145:$S145,2)+COUNTIF($E146:$S146,2)</f>
        <v>3</v>
      </c>
      <c r="Z144" s="71">
        <f>COUNTIF($E144:$S144,3)+COUNTIF($E145:$S145,3)+COUNTIF($E146:$S146,3)</f>
        <v>10</v>
      </c>
      <c r="AA144" s="71">
        <f>COUNTIF($E144:$S144,5)+COUNTIF($E145:$S145,5)+COUNTIF($E146:$S146,5)</f>
        <v>9</v>
      </c>
      <c r="AB144" s="72">
        <f>COUNTIF($E144:$S144,"5*")+COUNTIF($E145:$S145,"5*")+COUNTIF($E146:$S146,"5*")</f>
        <v>0</v>
      </c>
      <c r="AC144" s="73">
        <f>COUNTIF($E144:$S144,20)+COUNTIF($E145:$S145,20)+COUNTIF($E146:$S146,20)</f>
        <v>0</v>
      </c>
    </row>
    <row r="145" spans="1:30" ht="16.5" thickBot="1">
      <c r="A145" s="74" t="s">
        <v>131</v>
      </c>
      <c r="B145" s="75" t="s">
        <v>75</v>
      </c>
      <c r="C145" s="75" t="s">
        <v>64</v>
      </c>
      <c r="D145" s="75"/>
      <c r="E145" s="76">
        <v>0</v>
      </c>
      <c r="F145" s="76">
        <v>3</v>
      </c>
      <c r="G145" s="76">
        <v>1</v>
      </c>
      <c r="H145" s="76">
        <v>3</v>
      </c>
      <c r="I145" s="76">
        <v>5</v>
      </c>
      <c r="J145" s="76">
        <v>5</v>
      </c>
      <c r="K145" s="76">
        <v>0</v>
      </c>
      <c r="L145" s="76">
        <v>1</v>
      </c>
      <c r="M145" s="76">
        <v>5</v>
      </c>
      <c r="N145" s="76">
        <v>1</v>
      </c>
      <c r="O145" s="76"/>
      <c r="P145" s="76"/>
      <c r="Q145" s="76"/>
      <c r="R145" s="76"/>
      <c r="S145" s="76"/>
      <c r="T145" s="77">
        <f t="shared" si="7"/>
        <v>24</v>
      </c>
      <c r="U145" s="78"/>
      <c r="V145" s="79">
        <v>0.44652777777777769</v>
      </c>
      <c r="W145" s="80" t="s">
        <v>25</v>
      </c>
      <c r="X145" s="81"/>
      <c r="Y145" s="81"/>
      <c r="Z145" s="82"/>
      <c r="AA145" s="82"/>
      <c r="AB145" s="83"/>
      <c r="AC145" s="84" t="str">
        <f>TEXT( (V146-V145+0.00000000000001),"[hh].mm.ss")</f>
        <v>04.00.18</v>
      </c>
    </row>
    <row r="146" spans="1:30" ht="15.75" thickBot="1">
      <c r="A146" s="85" t="s">
        <v>26</v>
      </c>
      <c r="B146" s="86" t="s">
        <v>56</v>
      </c>
      <c r="C146" s="87"/>
      <c r="D146" s="88"/>
      <c r="E146" s="89">
        <v>0</v>
      </c>
      <c r="F146" s="89">
        <v>3</v>
      </c>
      <c r="G146" s="89">
        <v>5</v>
      </c>
      <c r="H146" s="89">
        <v>3</v>
      </c>
      <c r="I146" s="89">
        <v>5</v>
      </c>
      <c r="J146" s="89">
        <v>5</v>
      </c>
      <c r="K146" s="89">
        <v>3</v>
      </c>
      <c r="L146" s="89">
        <v>3</v>
      </c>
      <c r="M146" s="89">
        <v>3</v>
      </c>
      <c r="N146" s="89">
        <v>2</v>
      </c>
      <c r="O146" s="89"/>
      <c r="P146" s="89"/>
      <c r="Q146" s="89"/>
      <c r="R146" s="89"/>
      <c r="S146" s="89"/>
      <c r="T146" s="90">
        <f t="shared" si="7"/>
        <v>32</v>
      </c>
      <c r="U146" s="91"/>
      <c r="V146" s="92">
        <v>0.61340277777777774</v>
      </c>
      <c r="W146" s="93" t="s">
        <v>28</v>
      </c>
      <c r="X146" s="94"/>
      <c r="Y146" s="94"/>
      <c r="Z146" s="95"/>
      <c r="AA146" s="96"/>
      <c r="AB146" s="97"/>
      <c r="AC146" s="98" t="str">
        <f>TEXT(IF($E144="","",(IF($E145="",T144/(15-(COUNTIF($E144:$S144,""))),(IF($E146="",(T144+T145)/(30-(COUNTIF($E144:$S144,"")+COUNTIF($E145:$S145,""))), (T144+T145+T146)/(45-(COUNTIF($E144:$S144,"")+COUNTIF($E145:$S145,"")+COUNTIF($E146:$S146,"")))))))),"0,00")</f>
        <v>2,87</v>
      </c>
    </row>
    <row r="147" spans="1:30" ht="15.75" thickBot="1">
      <c r="A147" s="64">
        <v>104</v>
      </c>
      <c r="B147" s="65" t="s">
        <v>86</v>
      </c>
      <c r="C147" s="66" t="s">
        <v>87</v>
      </c>
      <c r="D147" s="66"/>
      <c r="E147" s="67">
        <v>0</v>
      </c>
      <c r="F147" s="67">
        <v>0</v>
      </c>
      <c r="G147" s="67">
        <v>1</v>
      </c>
      <c r="H147" s="67">
        <v>1</v>
      </c>
      <c r="I147" s="67">
        <v>0</v>
      </c>
      <c r="J147" s="67">
        <v>0</v>
      </c>
      <c r="K147" s="67">
        <v>0</v>
      </c>
      <c r="L147" s="67">
        <v>0</v>
      </c>
      <c r="M147" s="67">
        <v>0</v>
      </c>
      <c r="N147" s="67">
        <v>5</v>
      </c>
      <c r="O147" s="67"/>
      <c r="P147" s="67"/>
      <c r="Q147" s="67"/>
      <c r="R147" s="67"/>
      <c r="S147" s="67"/>
      <c r="T147" s="68">
        <f t="shared" si="7"/>
        <v>7</v>
      </c>
      <c r="U147" s="69"/>
      <c r="V147" s="70">
        <f>SUM(T147:T149)+IF(ISNUMBER(U147),U147,0)+IF(ISNUMBER(U148),U148,0)+IF(ISNUMBER(U149),U149,0)</f>
        <v>19</v>
      </c>
      <c r="W147" s="71">
        <f>COUNTIF($E147:$S147,0)+COUNTIF($E148:$S148,0)+COUNTIF($E149:$S149,0)</f>
        <v>19</v>
      </c>
      <c r="X147" s="71">
        <f>COUNTIF($E147:$S147,1)+COUNTIF($E148:$S148,1)+COUNTIF($E149:$S149,1)</f>
        <v>7</v>
      </c>
      <c r="Y147" s="71">
        <f>COUNTIF($E147:$S147,2)+COUNTIF($E148:$S148,2)+COUNTIF($E149:$S149,2)</f>
        <v>2</v>
      </c>
      <c r="Z147" s="71">
        <f>COUNTIF($E147:$S147,3)+COUNTIF($E148:$S148,3)+COUNTIF($E149:$S149,3)</f>
        <v>1</v>
      </c>
      <c r="AA147" s="71">
        <f>COUNTIF($E147:$S147,5)+COUNTIF($E148:$S148,5)+COUNTIF($E149:$S149,5)</f>
        <v>1</v>
      </c>
      <c r="AB147" s="72">
        <f>COUNTIF($E147:$S147,"5*")+COUNTIF($E148:$S148,"5*")+COUNTIF($E149:$S149,"5*")</f>
        <v>0</v>
      </c>
      <c r="AC147" s="73">
        <f>COUNTIF($E147:$S147,20)+COUNTIF($E148:$S148,20)+COUNTIF($E149:$S149,20)</f>
        <v>0</v>
      </c>
      <c r="AD147" s="99"/>
    </row>
    <row r="148" spans="1:30" ht="16.5" thickBot="1">
      <c r="A148" s="74" t="s">
        <v>132</v>
      </c>
      <c r="B148" s="75" t="s">
        <v>23</v>
      </c>
      <c r="C148" s="75" t="s">
        <v>37</v>
      </c>
      <c r="D148" s="75"/>
      <c r="E148" s="76">
        <v>0</v>
      </c>
      <c r="F148" s="76">
        <v>0</v>
      </c>
      <c r="G148" s="76">
        <v>1</v>
      </c>
      <c r="H148" s="76">
        <v>0</v>
      </c>
      <c r="I148" s="76">
        <v>2</v>
      </c>
      <c r="J148" s="76">
        <v>1</v>
      </c>
      <c r="K148" s="76">
        <v>0</v>
      </c>
      <c r="L148" s="76">
        <v>0</v>
      </c>
      <c r="M148" s="76">
        <v>0</v>
      </c>
      <c r="N148" s="76">
        <v>0</v>
      </c>
      <c r="O148" s="76"/>
      <c r="P148" s="76"/>
      <c r="Q148" s="76"/>
      <c r="R148" s="76"/>
      <c r="S148" s="76"/>
      <c r="T148" s="77">
        <f t="shared" si="7"/>
        <v>4</v>
      </c>
      <c r="U148" s="78"/>
      <c r="V148" s="79">
        <v>0.44305555555555548</v>
      </c>
      <c r="W148" s="80" t="s">
        <v>25</v>
      </c>
      <c r="X148" s="81"/>
      <c r="Y148" s="81"/>
      <c r="Z148" s="82"/>
      <c r="AA148" s="82"/>
      <c r="AB148" s="83"/>
      <c r="AC148" s="84" t="str">
        <f>TEXT( (V149-V148+0.00000000000001),"[hh].mm.ss")</f>
        <v>04.14.13</v>
      </c>
      <c r="AD148" s="99"/>
    </row>
    <row r="149" spans="1:30" ht="15.75" thickBot="1">
      <c r="A149" s="85" t="s">
        <v>26</v>
      </c>
      <c r="B149" s="86" t="s">
        <v>88</v>
      </c>
      <c r="C149" s="87"/>
      <c r="D149" s="88"/>
      <c r="E149" s="89">
        <v>0</v>
      </c>
      <c r="F149" s="89">
        <v>1</v>
      </c>
      <c r="G149" s="89">
        <v>1</v>
      </c>
      <c r="H149" s="89">
        <v>1</v>
      </c>
      <c r="I149" s="89">
        <v>2</v>
      </c>
      <c r="J149" s="89">
        <v>3</v>
      </c>
      <c r="K149" s="89">
        <v>0</v>
      </c>
      <c r="L149" s="89">
        <v>0</v>
      </c>
      <c r="M149" s="89">
        <v>0</v>
      </c>
      <c r="N149" s="89">
        <v>0</v>
      </c>
      <c r="O149" s="89"/>
      <c r="P149" s="89"/>
      <c r="Q149" s="89"/>
      <c r="R149" s="89"/>
      <c r="S149" s="89"/>
      <c r="T149" s="90">
        <f t="shared" si="7"/>
        <v>8</v>
      </c>
      <c r="U149" s="91"/>
      <c r="V149" s="92">
        <v>0.61959490740740741</v>
      </c>
      <c r="W149" s="93" t="s">
        <v>28</v>
      </c>
      <c r="X149" s="94"/>
      <c r="Y149" s="94"/>
      <c r="Z149" s="95"/>
      <c r="AA149" s="96"/>
      <c r="AB149" s="97"/>
      <c r="AC149" s="98" t="str">
        <f>TEXT(IF($E147="","",(IF($E148="",T147/(15-(COUNTIF($E147:$S147,""))),(IF($E149="",(T147+T148)/(30-(COUNTIF($E147:$S147,"")+COUNTIF($E148:$S148,""))), (T147+T148+T149)/(45-(COUNTIF($E147:$S147,"")+COUNTIF($E148:$S148,"")+COUNTIF($E149:$S149,"")))))))),"0,00")</f>
        <v>0,63</v>
      </c>
      <c r="AD149" s="99"/>
    </row>
    <row r="150" spans="1:30" ht="15.75" thickBot="1">
      <c r="A150" s="64">
        <v>116</v>
      </c>
      <c r="B150" s="65" t="s">
        <v>76</v>
      </c>
      <c r="C150" s="66" t="s">
        <v>47</v>
      </c>
      <c r="D150" s="66"/>
      <c r="E150" s="67">
        <v>0</v>
      </c>
      <c r="F150" s="67">
        <v>0</v>
      </c>
      <c r="G150" s="67">
        <v>2</v>
      </c>
      <c r="H150" s="67">
        <v>3</v>
      </c>
      <c r="I150" s="67">
        <v>0</v>
      </c>
      <c r="J150" s="67">
        <v>0</v>
      </c>
      <c r="K150" s="67">
        <v>0</v>
      </c>
      <c r="L150" s="67">
        <v>0</v>
      </c>
      <c r="M150" s="67">
        <v>0</v>
      </c>
      <c r="N150" s="67">
        <v>0</v>
      </c>
      <c r="O150" s="67"/>
      <c r="P150" s="67"/>
      <c r="Q150" s="67"/>
      <c r="R150" s="67"/>
      <c r="S150" s="67"/>
      <c r="T150" s="68">
        <f t="shared" si="7"/>
        <v>5</v>
      </c>
      <c r="U150" s="69"/>
      <c r="V150" s="70">
        <f>SUM(T150:T152)+IF(ISNUMBER(U150),U150,0)+IF(ISNUMBER(U151),U151,0)+IF(ISNUMBER(U152),U152,0)</f>
        <v>26</v>
      </c>
      <c r="W150" s="71">
        <f>COUNTIF($E150:$S150,0)+COUNTIF($E151:$S151,0)+COUNTIF($E152:$S152,0)</f>
        <v>20</v>
      </c>
      <c r="X150" s="71">
        <f>COUNTIF($E150:$S150,1)+COUNTIF($E151:$S151,1)+COUNTIF($E152:$S152,1)</f>
        <v>4</v>
      </c>
      <c r="Y150" s="71">
        <f>COUNTIF($E150:$S150,2)+COUNTIF($E151:$S151,2)+COUNTIF($E152:$S152,2)</f>
        <v>2</v>
      </c>
      <c r="Z150" s="71">
        <f>COUNTIF($E150:$S150,3)+COUNTIF($E151:$S151,3)+COUNTIF($E152:$S152,3)</f>
        <v>1</v>
      </c>
      <c r="AA150" s="71">
        <f>COUNTIF($E150:$S150,5)+COUNTIF($E151:$S151,5)+COUNTIF($E152:$S152,5)</f>
        <v>3</v>
      </c>
      <c r="AB150" s="72">
        <f>COUNTIF($E150:$S150,"5*")+COUNTIF($E151:$S151,"5*")+COUNTIF($E152:$S152,"5*")</f>
        <v>0</v>
      </c>
      <c r="AC150" s="73">
        <f>COUNTIF($E150:$S150,20)+COUNTIF($E151:$S151,20)+COUNTIF($E152:$S152,20)</f>
        <v>0</v>
      </c>
      <c r="AD150" s="99"/>
    </row>
    <row r="151" spans="1:30" ht="16.5" thickBot="1">
      <c r="A151" s="74" t="s">
        <v>133</v>
      </c>
      <c r="B151" s="75" t="s">
        <v>23</v>
      </c>
      <c r="C151" s="75" t="s">
        <v>24</v>
      </c>
      <c r="D151" s="75"/>
      <c r="E151" s="76">
        <v>0</v>
      </c>
      <c r="F151" s="76">
        <v>1</v>
      </c>
      <c r="G151" s="76">
        <v>1</v>
      </c>
      <c r="H151" s="76">
        <v>0</v>
      </c>
      <c r="I151" s="76">
        <v>0</v>
      </c>
      <c r="J151" s="76">
        <v>5</v>
      </c>
      <c r="K151" s="76">
        <v>0</v>
      </c>
      <c r="L151" s="76">
        <v>0</v>
      </c>
      <c r="M151" s="76">
        <v>1</v>
      </c>
      <c r="N151" s="76">
        <v>5</v>
      </c>
      <c r="O151" s="76"/>
      <c r="P151" s="76"/>
      <c r="Q151" s="76"/>
      <c r="R151" s="76"/>
      <c r="S151" s="76"/>
      <c r="T151" s="77">
        <f t="shared" si="7"/>
        <v>13</v>
      </c>
      <c r="U151" s="78"/>
      <c r="V151" s="79">
        <v>0.44583333333333325</v>
      </c>
      <c r="W151" s="80" t="s">
        <v>25</v>
      </c>
      <c r="X151" s="81"/>
      <c r="Y151" s="81"/>
      <c r="Z151" s="82"/>
      <c r="AA151" s="82"/>
      <c r="AB151" s="83"/>
      <c r="AC151" s="84" t="str">
        <f>TEXT( (V152-V151+0.00000000000001),"[hh].mm.ss")</f>
        <v>02.49.28</v>
      </c>
      <c r="AD151" s="99"/>
    </row>
    <row r="152" spans="1:30" ht="15.75" thickBot="1">
      <c r="A152" s="85" t="s">
        <v>26</v>
      </c>
      <c r="B152" s="86" t="s">
        <v>56</v>
      </c>
      <c r="C152" s="87"/>
      <c r="D152" s="88"/>
      <c r="E152" s="89">
        <v>0</v>
      </c>
      <c r="F152" s="89">
        <v>0</v>
      </c>
      <c r="G152" s="89">
        <v>1</v>
      </c>
      <c r="H152" s="89">
        <v>2</v>
      </c>
      <c r="I152" s="89">
        <v>0</v>
      </c>
      <c r="J152" s="89">
        <v>0</v>
      </c>
      <c r="K152" s="89">
        <v>0</v>
      </c>
      <c r="L152" s="89">
        <v>0</v>
      </c>
      <c r="M152" s="89">
        <v>5</v>
      </c>
      <c r="N152" s="89">
        <v>0</v>
      </c>
      <c r="O152" s="89"/>
      <c r="P152" s="89"/>
      <c r="Q152" s="89"/>
      <c r="R152" s="89"/>
      <c r="S152" s="89"/>
      <c r="T152" s="90">
        <f t="shared" si="7"/>
        <v>8</v>
      </c>
      <c r="U152" s="91"/>
      <c r="V152" s="92">
        <v>0.56351851851851853</v>
      </c>
      <c r="W152" s="93" t="s">
        <v>28</v>
      </c>
      <c r="X152" s="94"/>
      <c r="Y152" s="94"/>
      <c r="Z152" s="95"/>
      <c r="AA152" s="96"/>
      <c r="AB152" s="97"/>
      <c r="AC152" s="98" t="str">
        <f>TEXT(IF($E150="","",(IF($E151="",T150/(15-(COUNTIF($E150:$S150,""))),(IF($E152="",(T150+T151)/(30-(COUNTIF($E150:$S150,"")+COUNTIF($E151:$S151,""))), (T150+T151+T152)/(45-(COUNTIF($E150:$S150,"")+COUNTIF($E151:$S151,"")+COUNTIF($E152:$S152,"")))))))),"0,00")</f>
        <v>0,87</v>
      </c>
      <c r="AD152" s="99"/>
    </row>
    <row r="153" spans="1:30" ht="15.75" thickBot="1">
      <c r="A153" s="64">
        <v>101</v>
      </c>
      <c r="B153" s="65" t="s">
        <v>77</v>
      </c>
      <c r="C153" s="66" t="s">
        <v>78</v>
      </c>
      <c r="D153" s="66"/>
      <c r="E153" s="67">
        <v>0</v>
      </c>
      <c r="F153" s="67">
        <v>0</v>
      </c>
      <c r="G153" s="67">
        <v>0</v>
      </c>
      <c r="H153" s="67">
        <v>1</v>
      </c>
      <c r="I153" s="67">
        <v>0</v>
      </c>
      <c r="J153" s="67">
        <v>3</v>
      </c>
      <c r="K153" s="67">
        <v>0</v>
      </c>
      <c r="L153" s="67">
        <v>0</v>
      </c>
      <c r="M153" s="67">
        <v>0</v>
      </c>
      <c r="N153" s="67">
        <v>1</v>
      </c>
      <c r="O153" s="67"/>
      <c r="P153" s="67"/>
      <c r="Q153" s="67"/>
      <c r="R153" s="67"/>
      <c r="S153" s="67"/>
      <c r="T153" s="68">
        <f t="shared" si="7"/>
        <v>5</v>
      </c>
      <c r="U153" s="69"/>
      <c r="V153" s="70">
        <f>SUM(T153:T155)+IF(ISNUMBER(U153),U153,0)+IF(ISNUMBER(U154),U154,0)+IF(ISNUMBER(U155),U155,0)</f>
        <v>30</v>
      </c>
      <c r="W153" s="71">
        <f>COUNTIF($E153:$S153,0)+COUNTIF($E154:$S154,0)+COUNTIF($E155:$S155,0)</f>
        <v>15</v>
      </c>
      <c r="X153" s="71">
        <f>COUNTIF($E153:$S153,1)+COUNTIF($E154:$S154,1)+COUNTIF($E155:$S155,1)</f>
        <v>9</v>
      </c>
      <c r="Y153" s="71">
        <f>COUNTIF($E153:$S153,2)+COUNTIF($E154:$S154,2)+COUNTIF($E155:$S155,2)</f>
        <v>1</v>
      </c>
      <c r="Z153" s="71">
        <f>COUNTIF($E153:$S153,3)+COUNTIF($E154:$S154,3)+COUNTIF($E155:$S155,3)</f>
        <v>3</v>
      </c>
      <c r="AA153" s="71">
        <f>COUNTIF($E153:$S153,5)+COUNTIF($E154:$S154,5)+COUNTIF($E155:$S155,5)</f>
        <v>2</v>
      </c>
      <c r="AB153" s="72">
        <f>COUNTIF($E153:$S153,"5*")+COUNTIF($E154:$S154,"5*")+COUNTIF($E155:$S155,"5*")</f>
        <v>0</v>
      </c>
      <c r="AC153" s="73">
        <f>COUNTIF($E153:$S153,20)+COUNTIF($E154:$S154,20)+COUNTIF($E155:$S155,20)</f>
        <v>0</v>
      </c>
      <c r="AD153" s="99"/>
    </row>
    <row r="154" spans="1:30" ht="16.5" thickBot="1">
      <c r="A154" s="74" t="s">
        <v>134</v>
      </c>
      <c r="B154" s="75" t="s">
        <v>23</v>
      </c>
      <c r="C154" s="75" t="s">
        <v>79</v>
      </c>
      <c r="D154" s="75"/>
      <c r="E154" s="76">
        <v>0</v>
      </c>
      <c r="F154" s="76">
        <v>1</v>
      </c>
      <c r="G154" s="76">
        <v>2</v>
      </c>
      <c r="H154" s="76">
        <v>1</v>
      </c>
      <c r="I154" s="76">
        <v>1</v>
      </c>
      <c r="J154" s="76">
        <v>1</v>
      </c>
      <c r="K154" s="76">
        <v>5</v>
      </c>
      <c r="L154" s="76">
        <v>0</v>
      </c>
      <c r="M154" s="76">
        <v>0</v>
      </c>
      <c r="N154" s="76">
        <v>1</v>
      </c>
      <c r="O154" s="76"/>
      <c r="P154" s="76"/>
      <c r="Q154" s="76"/>
      <c r="R154" s="76"/>
      <c r="S154" s="76"/>
      <c r="T154" s="77">
        <f t="shared" si="7"/>
        <v>12</v>
      </c>
      <c r="U154" s="78"/>
      <c r="V154" s="79">
        <v>0.44513888888888881</v>
      </c>
      <c r="W154" s="80" t="s">
        <v>25</v>
      </c>
      <c r="X154" s="81"/>
      <c r="Y154" s="81"/>
      <c r="Z154" s="82"/>
      <c r="AA154" s="82"/>
      <c r="AB154" s="83"/>
      <c r="AC154" s="84" t="str">
        <f>TEXT( (V155-V154+0.00000000000001),"[hh].mm.ss")</f>
        <v>04.18.16</v>
      </c>
      <c r="AD154" s="99"/>
    </row>
    <row r="155" spans="1:30" ht="15.75" thickBot="1">
      <c r="A155" s="85" t="s">
        <v>26</v>
      </c>
      <c r="B155" s="86" t="s">
        <v>56</v>
      </c>
      <c r="C155" s="87"/>
      <c r="D155" s="88"/>
      <c r="E155" s="89">
        <v>0</v>
      </c>
      <c r="F155" s="89">
        <v>0</v>
      </c>
      <c r="G155" s="89">
        <v>0</v>
      </c>
      <c r="H155" s="89">
        <v>1</v>
      </c>
      <c r="I155" s="89">
        <v>5</v>
      </c>
      <c r="J155" s="89">
        <v>3</v>
      </c>
      <c r="K155" s="89">
        <v>3</v>
      </c>
      <c r="L155" s="89">
        <v>0</v>
      </c>
      <c r="M155" s="89">
        <v>0</v>
      </c>
      <c r="N155" s="89">
        <v>1</v>
      </c>
      <c r="O155" s="89"/>
      <c r="P155" s="89"/>
      <c r="Q155" s="89"/>
      <c r="R155" s="89"/>
      <c r="S155" s="89"/>
      <c r="T155" s="90">
        <f t="shared" si="7"/>
        <v>13</v>
      </c>
      <c r="U155" s="91"/>
      <c r="V155" s="92">
        <v>0.62449074074074074</v>
      </c>
      <c r="W155" s="93" t="s">
        <v>28</v>
      </c>
      <c r="X155" s="94"/>
      <c r="Y155" s="94"/>
      <c r="Z155" s="95"/>
      <c r="AA155" s="96"/>
      <c r="AB155" s="97"/>
      <c r="AC155" s="98" t="str">
        <f>TEXT(IF($E153="","",(IF($E154="",T153/(15-(COUNTIF($E153:$S153,""))),(IF($E155="",(T153+T154)/(30-(COUNTIF($E153:$S153,"")+COUNTIF($E154:$S154,""))), (T153+T154+T155)/(45-(COUNTIF($E153:$S153,"")+COUNTIF($E154:$S154,"")+COUNTIF($E155:$S155,"")))))))),"0,00")</f>
        <v>1,00</v>
      </c>
      <c r="AD155" s="99"/>
    </row>
    <row r="156" spans="1:30" ht="15.75" thickBot="1">
      <c r="A156" s="64">
        <v>110</v>
      </c>
      <c r="B156" s="65" t="s">
        <v>80</v>
      </c>
      <c r="C156" s="66" t="s">
        <v>81</v>
      </c>
      <c r="D156" s="66"/>
      <c r="E156" s="67">
        <v>0</v>
      </c>
      <c r="F156" s="67">
        <v>0</v>
      </c>
      <c r="G156" s="67">
        <v>1</v>
      </c>
      <c r="H156" s="67">
        <v>1</v>
      </c>
      <c r="I156" s="67">
        <v>1</v>
      </c>
      <c r="J156" s="67">
        <v>3</v>
      </c>
      <c r="K156" s="67">
        <v>5</v>
      </c>
      <c r="L156" s="67">
        <v>0</v>
      </c>
      <c r="M156" s="67">
        <v>5</v>
      </c>
      <c r="N156" s="67">
        <v>1</v>
      </c>
      <c r="O156" s="67"/>
      <c r="P156" s="67"/>
      <c r="Q156" s="67"/>
      <c r="R156" s="67"/>
      <c r="S156" s="67"/>
      <c r="T156" s="68">
        <f t="shared" si="7"/>
        <v>17</v>
      </c>
      <c r="U156" s="69"/>
      <c r="V156" s="70">
        <f>SUM(T156:T158)+IF(ISNUMBER(U156),U156,0)+IF(ISNUMBER(U157),U157,0)+IF(ISNUMBER(U158),U158,0)</f>
        <v>35</v>
      </c>
      <c r="W156" s="71">
        <f>COUNTIF($E156:$S156,0)+COUNTIF($E157:$S157,0)+COUNTIF($E158:$S158,0)</f>
        <v>15</v>
      </c>
      <c r="X156" s="71">
        <f>COUNTIF($E156:$S156,1)+COUNTIF($E157:$S157,1)+COUNTIF($E158:$S158,1)</f>
        <v>8</v>
      </c>
      <c r="Y156" s="71">
        <f>COUNTIF($E156:$S156,2)+COUNTIF($E157:$S157,2)+COUNTIF($E158:$S158,2)</f>
        <v>2</v>
      </c>
      <c r="Z156" s="71">
        <f>COUNTIF($E156:$S156,3)+COUNTIF($E157:$S157,3)+COUNTIF($E158:$S158,3)</f>
        <v>1</v>
      </c>
      <c r="AA156" s="71">
        <f>COUNTIF($E156:$S156,5)+COUNTIF($E157:$S157,5)+COUNTIF($E158:$S158,5)</f>
        <v>4</v>
      </c>
      <c r="AB156" s="72">
        <f>COUNTIF($E156:$S156,"5*")+COUNTIF($E157:$S157,"5*")+COUNTIF($E158:$S158,"5*")</f>
        <v>0</v>
      </c>
      <c r="AC156" s="73">
        <f>COUNTIF($E156:$S156,20)+COUNTIF($E157:$S157,20)+COUNTIF($E158:$S158,20)</f>
        <v>0</v>
      </c>
      <c r="AD156" s="99"/>
    </row>
    <row r="157" spans="1:30" ht="16.5" thickBot="1">
      <c r="A157" s="74" t="s">
        <v>135</v>
      </c>
      <c r="B157" s="75" t="s">
        <v>23</v>
      </c>
      <c r="C157" s="75" t="s">
        <v>82</v>
      </c>
      <c r="D157" s="75"/>
      <c r="E157" s="76">
        <v>0</v>
      </c>
      <c r="F157" s="76">
        <v>0</v>
      </c>
      <c r="G157" s="76">
        <v>0</v>
      </c>
      <c r="H157" s="76">
        <v>2</v>
      </c>
      <c r="I157" s="76">
        <v>1</v>
      </c>
      <c r="J157" s="76">
        <v>5</v>
      </c>
      <c r="K157" s="76">
        <v>0</v>
      </c>
      <c r="L157" s="76">
        <v>0</v>
      </c>
      <c r="M157" s="76">
        <v>5</v>
      </c>
      <c r="N157" s="76">
        <v>0</v>
      </c>
      <c r="O157" s="76"/>
      <c r="P157" s="76"/>
      <c r="Q157" s="76"/>
      <c r="R157" s="76"/>
      <c r="S157" s="76"/>
      <c r="T157" s="77">
        <f t="shared" si="7"/>
        <v>13</v>
      </c>
      <c r="U157" s="78"/>
      <c r="V157" s="79">
        <v>0.44444444444444436</v>
      </c>
      <c r="W157" s="80" t="s">
        <v>25</v>
      </c>
      <c r="X157" s="81"/>
      <c r="Y157" s="81"/>
      <c r="Z157" s="82"/>
      <c r="AA157" s="82"/>
      <c r="AB157" s="83"/>
      <c r="AC157" s="84" t="str">
        <f>TEXT( (V158-V157+0.00000000000001),"[hh].mm.ss")</f>
        <v>04.07.04</v>
      </c>
      <c r="AD157" s="99"/>
    </row>
    <row r="158" spans="1:30" ht="15.75" thickBot="1">
      <c r="A158" s="85" t="s">
        <v>26</v>
      </c>
      <c r="B158" s="86" t="s">
        <v>56</v>
      </c>
      <c r="C158" s="87"/>
      <c r="D158" s="88"/>
      <c r="E158" s="89">
        <v>0</v>
      </c>
      <c r="F158" s="89">
        <v>1</v>
      </c>
      <c r="G158" s="89">
        <v>0</v>
      </c>
      <c r="H158" s="89">
        <v>1</v>
      </c>
      <c r="I158" s="89">
        <v>0</v>
      </c>
      <c r="J158" s="89">
        <v>2</v>
      </c>
      <c r="K158" s="89">
        <v>0</v>
      </c>
      <c r="L158" s="89">
        <v>0</v>
      </c>
      <c r="M158" s="89">
        <v>1</v>
      </c>
      <c r="N158" s="89">
        <v>0</v>
      </c>
      <c r="O158" s="89"/>
      <c r="P158" s="89"/>
      <c r="Q158" s="89"/>
      <c r="R158" s="89"/>
      <c r="S158" s="89"/>
      <c r="T158" s="90">
        <f t="shared" si="7"/>
        <v>5</v>
      </c>
      <c r="U158" s="91"/>
      <c r="V158" s="92">
        <v>0.61601851851851852</v>
      </c>
      <c r="W158" s="93" t="s">
        <v>28</v>
      </c>
      <c r="X158" s="94"/>
      <c r="Y158" s="94"/>
      <c r="Z158" s="95"/>
      <c r="AA158" s="96"/>
      <c r="AB158" s="97"/>
      <c r="AC158" s="98" t="str">
        <f>TEXT(IF($E156="","",(IF($E157="",T156/(15-(COUNTIF($E156:$S156,""))),(IF($E158="",(T156+T157)/(30-(COUNTIF($E156:$S156,"")+COUNTIF($E157:$S157,""))), (T156+T157+T158)/(45-(COUNTIF($E156:$S156,"")+COUNTIF($E157:$S157,"")+COUNTIF($E158:$S158,"")))))))),"0,00")</f>
        <v>1,17</v>
      </c>
      <c r="AD158" s="99"/>
    </row>
    <row r="159" spans="1:30" ht="15.75" thickBot="1">
      <c r="A159" s="64">
        <v>102</v>
      </c>
      <c r="B159" s="65" t="s">
        <v>83</v>
      </c>
      <c r="C159" s="66" t="s">
        <v>84</v>
      </c>
      <c r="D159" s="66"/>
      <c r="E159" s="67">
        <v>5</v>
      </c>
      <c r="F159" s="67">
        <v>0</v>
      </c>
      <c r="G159" s="67">
        <v>2</v>
      </c>
      <c r="H159" s="67">
        <v>5</v>
      </c>
      <c r="I159" s="67">
        <v>5</v>
      </c>
      <c r="J159" s="67">
        <v>1</v>
      </c>
      <c r="K159" s="67">
        <v>0</v>
      </c>
      <c r="L159" s="67">
        <v>0</v>
      </c>
      <c r="M159" s="67">
        <v>1</v>
      </c>
      <c r="N159" s="67">
        <v>1</v>
      </c>
      <c r="O159" s="67"/>
      <c r="P159" s="67"/>
      <c r="Q159" s="67"/>
      <c r="R159" s="67"/>
      <c r="S159" s="67"/>
      <c r="T159" s="68">
        <f t="shared" si="7"/>
        <v>20</v>
      </c>
      <c r="U159" s="69"/>
      <c r="V159" s="70">
        <f>SUM(T159:T161)+IF(ISNUMBER(U159),U159,0)+IF(ISNUMBER(U160),U160,0)+IF(ISNUMBER(U161),U161,0)</f>
        <v>35</v>
      </c>
      <c r="W159" s="71">
        <f>COUNTIF($E159:$S159,0)+COUNTIF($E160:$S160,0)+COUNTIF($E161:$S161,0)</f>
        <v>14</v>
      </c>
      <c r="X159" s="71">
        <f>COUNTIF($E159:$S159,1)+COUNTIF($E160:$S160,1)+COUNTIF($E161:$S161,1)</f>
        <v>9</v>
      </c>
      <c r="Y159" s="71">
        <f>COUNTIF($E159:$S159,2)+COUNTIF($E160:$S160,2)+COUNTIF($E161:$S161,2)</f>
        <v>1</v>
      </c>
      <c r="Z159" s="71">
        <f>COUNTIF($E159:$S159,3)+COUNTIF($E160:$S160,3)+COUNTIF($E161:$S161,3)</f>
        <v>3</v>
      </c>
      <c r="AA159" s="71">
        <f>COUNTIF($E159:$S159,5)+COUNTIF($E160:$S160,5)+COUNTIF($E161:$S161,5)</f>
        <v>3</v>
      </c>
      <c r="AB159" s="72">
        <f>COUNTIF($E159:$S159,"5*")+COUNTIF($E160:$S160,"5*")+COUNTIF($E161:$S161,"5*")</f>
        <v>0</v>
      </c>
      <c r="AC159" s="73">
        <f>COUNTIF($E159:$S159,20)+COUNTIF($E160:$S160,20)+COUNTIF($E161:$S161,20)</f>
        <v>0</v>
      </c>
      <c r="AD159" s="99"/>
    </row>
    <row r="160" spans="1:30" ht="16.5" thickBot="1">
      <c r="A160" s="74" t="s">
        <v>136</v>
      </c>
      <c r="B160" s="75" t="s">
        <v>23</v>
      </c>
      <c r="C160" s="75" t="s">
        <v>31</v>
      </c>
      <c r="D160" s="75"/>
      <c r="E160" s="76">
        <v>0</v>
      </c>
      <c r="F160" s="76">
        <v>0</v>
      </c>
      <c r="G160" s="76">
        <v>3</v>
      </c>
      <c r="H160" s="76">
        <v>0</v>
      </c>
      <c r="I160" s="76">
        <v>1</v>
      </c>
      <c r="J160" s="76">
        <v>3</v>
      </c>
      <c r="K160" s="76">
        <v>1</v>
      </c>
      <c r="L160" s="76">
        <v>0</v>
      </c>
      <c r="M160" s="76">
        <v>0</v>
      </c>
      <c r="N160" s="76">
        <v>1</v>
      </c>
      <c r="O160" s="76"/>
      <c r="P160" s="76"/>
      <c r="Q160" s="76"/>
      <c r="R160" s="76"/>
      <c r="S160" s="76"/>
      <c r="T160" s="77">
        <f t="shared" si="7"/>
        <v>9</v>
      </c>
      <c r="U160" s="78"/>
      <c r="V160" s="79">
        <v>0.44374999999999992</v>
      </c>
      <c r="W160" s="80" t="s">
        <v>25</v>
      </c>
      <c r="X160" s="81"/>
      <c r="Y160" s="81"/>
      <c r="Z160" s="82"/>
      <c r="AA160" s="82"/>
      <c r="AB160" s="83"/>
      <c r="AC160" s="84" t="str">
        <f>TEXT( (V161-V160+0.00000000000001),"[hh].mm.ss")</f>
        <v>03.16.13</v>
      </c>
      <c r="AD160" s="99"/>
    </row>
    <row r="161" spans="1:30" ht="15.75" thickBot="1">
      <c r="A161" s="85" t="s">
        <v>26</v>
      </c>
      <c r="B161" s="86" t="s">
        <v>85</v>
      </c>
      <c r="C161" s="87"/>
      <c r="D161" s="88"/>
      <c r="E161" s="89">
        <v>0</v>
      </c>
      <c r="F161" s="89">
        <v>0</v>
      </c>
      <c r="G161" s="89">
        <v>0</v>
      </c>
      <c r="H161" s="89">
        <v>0</v>
      </c>
      <c r="I161" s="89">
        <v>1</v>
      </c>
      <c r="J161" s="89">
        <v>3</v>
      </c>
      <c r="K161" s="89">
        <v>0</v>
      </c>
      <c r="L161" s="89">
        <v>0</v>
      </c>
      <c r="M161" s="89">
        <v>1</v>
      </c>
      <c r="N161" s="89">
        <v>1</v>
      </c>
      <c r="O161" s="89"/>
      <c r="P161" s="89"/>
      <c r="Q161" s="89"/>
      <c r="R161" s="89"/>
      <c r="S161" s="89"/>
      <c r="T161" s="90">
        <f t="shared" si="7"/>
        <v>6</v>
      </c>
      <c r="U161" s="91"/>
      <c r="V161" s="92">
        <v>0.58001157407407411</v>
      </c>
      <c r="W161" s="93" t="s">
        <v>28</v>
      </c>
      <c r="X161" s="94"/>
      <c r="Y161" s="94"/>
      <c r="Z161" s="95"/>
      <c r="AA161" s="96"/>
      <c r="AB161" s="97"/>
      <c r="AC161" s="98" t="str">
        <f>TEXT(IF($E159="","",(IF($E160="",T159/(15-(COUNTIF($E159:$S159,""))),(IF($E161="",(T159+T160)/(30-(COUNTIF($E159:$S159,"")+COUNTIF($E160:$S160,""))), (T159+T160+T161)/(45-(COUNTIF($E159:$S159,"")+COUNTIF($E160:$S160,"")+COUNTIF($E161:$S161,"")))))))),"0,00")</f>
        <v>1,17</v>
      </c>
      <c r="AD161" s="99"/>
    </row>
    <row r="162" spans="1:30" ht="15.75" thickBot="1">
      <c r="A162" s="64">
        <v>107</v>
      </c>
      <c r="B162" s="65" t="s">
        <v>89</v>
      </c>
      <c r="C162" s="66" t="s">
        <v>90</v>
      </c>
      <c r="D162" s="66"/>
      <c r="E162" s="67">
        <v>3</v>
      </c>
      <c r="F162" s="67">
        <v>0</v>
      </c>
      <c r="G162" s="67">
        <v>2</v>
      </c>
      <c r="H162" s="67">
        <v>2</v>
      </c>
      <c r="I162" s="67">
        <v>0</v>
      </c>
      <c r="J162" s="67">
        <v>3</v>
      </c>
      <c r="K162" s="67">
        <v>2</v>
      </c>
      <c r="L162" s="67">
        <v>0</v>
      </c>
      <c r="M162" s="67">
        <v>0</v>
      </c>
      <c r="N162" s="67">
        <v>0</v>
      </c>
      <c r="O162" s="67"/>
      <c r="P162" s="67"/>
      <c r="Q162" s="67"/>
      <c r="R162" s="67"/>
      <c r="S162" s="67"/>
      <c r="T162" s="68">
        <f t="shared" si="7"/>
        <v>12</v>
      </c>
      <c r="U162" s="69"/>
      <c r="V162" s="70">
        <f>SUM(T162:T164)+IF(ISNUMBER(U162),U162,0)+IF(ISNUMBER(U163),U163,0)+IF(ISNUMBER(U164),U164,0)</f>
        <v>38</v>
      </c>
      <c r="W162" s="71">
        <f>COUNTIF($E162:$S162,0)+COUNTIF($E163:$S163,0)+COUNTIF($E164:$S164,0)</f>
        <v>12</v>
      </c>
      <c r="X162" s="71">
        <f>COUNTIF($E162:$S162,1)+COUNTIF($E163:$S163,1)+COUNTIF($E164:$S164,1)</f>
        <v>5</v>
      </c>
      <c r="Y162" s="71">
        <f>COUNTIF($E162:$S162,2)+COUNTIF($E163:$S163,2)+COUNTIF($E164:$S164,2)</f>
        <v>8</v>
      </c>
      <c r="Z162" s="71">
        <f>COUNTIF($E162:$S162,3)+COUNTIF($E163:$S163,3)+COUNTIF($E164:$S164,3)</f>
        <v>4</v>
      </c>
      <c r="AA162" s="71">
        <f>COUNTIF($E162:$S162,5)+COUNTIF($E163:$S163,5)+COUNTIF($E164:$S164,5)</f>
        <v>1</v>
      </c>
      <c r="AB162" s="72">
        <f>COUNTIF($E162:$S162,"5*")+COUNTIF($E163:$S163,"5*")+COUNTIF($E164:$S164,"5*")</f>
        <v>0</v>
      </c>
      <c r="AC162" s="73">
        <f>COUNTIF($E162:$S162,20)+COUNTIF($E163:$S163,20)+COUNTIF($E164:$S164,20)</f>
        <v>0</v>
      </c>
      <c r="AD162" s="99"/>
    </row>
    <row r="163" spans="1:30" ht="16.5" thickBot="1">
      <c r="A163" s="74" t="s">
        <v>137</v>
      </c>
      <c r="B163" s="75" t="s">
        <v>23</v>
      </c>
      <c r="C163" s="75" t="s">
        <v>91</v>
      </c>
      <c r="D163" s="75"/>
      <c r="E163" s="76">
        <v>5</v>
      </c>
      <c r="F163" s="76">
        <v>0</v>
      </c>
      <c r="G163" s="76">
        <v>0</v>
      </c>
      <c r="H163" s="76">
        <v>1</v>
      </c>
      <c r="I163" s="76">
        <v>2</v>
      </c>
      <c r="J163" s="76">
        <v>2</v>
      </c>
      <c r="K163" s="76">
        <v>2</v>
      </c>
      <c r="L163" s="76">
        <v>0</v>
      </c>
      <c r="M163" s="76">
        <v>1</v>
      </c>
      <c r="N163" s="76">
        <v>0</v>
      </c>
      <c r="O163" s="76"/>
      <c r="P163" s="76"/>
      <c r="Q163" s="76"/>
      <c r="R163" s="76"/>
      <c r="S163" s="76"/>
      <c r="T163" s="77">
        <f t="shared" si="7"/>
        <v>13</v>
      </c>
      <c r="U163" s="78"/>
      <c r="V163" s="79">
        <v>0.44236111111111104</v>
      </c>
      <c r="W163" s="80" t="s">
        <v>25</v>
      </c>
      <c r="X163" s="81"/>
      <c r="Y163" s="81"/>
      <c r="Z163" s="82"/>
      <c r="AA163" s="82"/>
      <c r="AB163" s="83"/>
      <c r="AC163" s="84" t="str">
        <f>TEXT( (V164-V163+0.00000000000001),"[hh].mm.ss")</f>
        <v>03.24.04</v>
      </c>
      <c r="AD163" s="99"/>
    </row>
    <row r="164" spans="1:30" ht="15.75" thickBot="1">
      <c r="A164" s="85" t="s">
        <v>26</v>
      </c>
      <c r="B164" s="86" t="s">
        <v>92</v>
      </c>
      <c r="C164" s="87"/>
      <c r="D164" s="88"/>
      <c r="E164" s="89">
        <v>2</v>
      </c>
      <c r="F164" s="89">
        <v>2</v>
      </c>
      <c r="G164" s="89">
        <v>1</v>
      </c>
      <c r="H164" s="89">
        <v>3</v>
      </c>
      <c r="I164" s="89">
        <v>1</v>
      </c>
      <c r="J164" s="89">
        <v>3</v>
      </c>
      <c r="K164" s="89">
        <v>1</v>
      </c>
      <c r="L164" s="89">
        <v>0</v>
      </c>
      <c r="M164" s="89">
        <v>0</v>
      </c>
      <c r="N164" s="89">
        <v>0</v>
      </c>
      <c r="O164" s="89"/>
      <c r="P164" s="89"/>
      <c r="Q164" s="89"/>
      <c r="R164" s="89"/>
      <c r="S164" s="89"/>
      <c r="T164" s="90">
        <f t="shared" si="7"/>
        <v>13</v>
      </c>
      <c r="U164" s="91"/>
      <c r="V164" s="92">
        <v>0.58407407407407408</v>
      </c>
      <c r="W164" s="93" t="s">
        <v>28</v>
      </c>
      <c r="X164" s="94"/>
      <c r="Y164" s="94"/>
      <c r="Z164" s="95"/>
      <c r="AA164" s="96"/>
      <c r="AB164" s="97"/>
      <c r="AC164" s="98" t="str">
        <f>TEXT(IF($E162="","",(IF($E163="",T162/(15-(COUNTIF($E162:$S162,""))),(IF($E164="",(T162+T163)/(30-(COUNTIF($E162:$S162,"")+COUNTIF($E163:$S163,""))), (T162+T163+T164)/(45-(COUNTIF($E162:$S162,"")+COUNTIF($E163:$S163,"")+COUNTIF($E164:$S164,"")))))))),"0,00")</f>
        <v>1,27</v>
      </c>
      <c r="AD164" s="99"/>
    </row>
    <row r="165" spans="1:30" ht="15.75" thickBot="1">
      <c r="A165" s="64">
        <v>145</v>
      </c>
      <c r="B165" s="65" t="s">
        <v>95</v>
      </c>
      <c r="C165" s="66" t="s">
        <v>47</v>
      </c>
      <c r="D165" s="66"/>
      <c r="E165" s="67">
        <v>1</v>
      </c>
      <c r="F165" s="67">
        <v>2</v>
      </c>
      <c r="G165" s="67">
        <v>3</v>
      </c>
      <c r="H165" s="67">
        <v>3</v>
      </c>
      <c r="I165" s="67">
        <v>2</v>
      </c>
      <c r="J165" s="67">
        <v>3</v>
      </c>
      <c r="K165" s="67">
        <v>0</v>
      </c>
      <c r="L165" s="67">
        <v>0</v>
      </c>
      <c r="M165" s="67">
        <v>0</v>
      </c>
      <c r="N165" s="67">
        <v>2</v>
      </c>
      <c r="O165" s="67"/>
      <c r="P165" s="67"/>
      <c r="Q165" s="67"/>
      <c r="R165" s="67"/>
      <c r="S165" s="67"/>
      <c r="T165" s="68">
        <f t="shared" si="7"/>
        <v>16</v>
      </c>
      <c r="U165" s="69"/>
      <c r="V165" s="70">
        <f>SUM(T165:T167)+IF(ISNUMBER(U165),U165,0)+IF(ISNUMBER(U166),U166,0)+IF(ISNUMBER(U167),U167,0)</f>
        <v>47</v>
      </c>
      <c r="W165" s="71">
        <f>COUNTIF($E165:$S165,0)+COUNTIF($E166:$S166,0)+COUNTIF($E167:$S167,0)</f>
        <v>11</v>
      </c>
      <c r="X165" s="71">
        <f>COUNTIF($E165:$S165,1)+COUNTIF($E166:$S166,1)+COUNTIF($E167:$S167,1)</f>
        <v>5</v>
      </c>
      <c r="Y165" s="71">
        <f>COUNTIF($E165:$S165,2)+COUNTIF($E166:$S166,2)+COUNTIF($E167:$S167,2)</f>
        <v>6</v>
      </c>
      <c r="Z165" s="71">
        <f>COUNTIF($E165:$S165,3)+COUNTIF($E166:$S166,3)+COUNTIF($E167:$S167,3)</f>
        <v>5</v>
      </c>
      <c r="AA165" s="71">
        <f>COUNTIF($E165:$S165,5)+COUNTIF($E166:$S166,5)+COUNTIF($E167:$S167,5)</f>
        <v>3</v>
      </c>
      <c r="AB165" s="72">
        <f>COUNTIF($E165:$S165,"5*")+COUNTIF($E166:$S166,"5*")+COUNTIF($E167:$S167,"5*")</f>
        <v>0</v>
      </c>
      <c r="AC165" s="73">
        <f>COUNTIF($E165:$S165,20)+COUNTIF($E166:$S166,20)+COUNTIF($E167:$S167,20)</f>
        <v>0</v>
      </c>
      <c r="AD165" s="99"/>
    </row>
    <row r="166" spans="1:30" ht="16.5" thickBot="1">
      <c r="A166" s="74" t="s">
        <v>138</v>
      </c>
      <c r="B166" s="75" t="s">
        <v>23</v>
      </c>
      <c r="C166" s="75" t="s">
        <v>24</v>
      </c>
      <c r="D166" s="75"/>
      <c r="E166" s="76">
        <v>3</v>
      </c>
      <c r="F166" s="76">
        <v>1</v>
      </c>
      <c r="G166" s="76">
        <v>0</v>
      </c>
      <c r="H166" s="76">
        <v>0</v>
      </c>
      <c r="I166" s="76">
        <v>5</v>
      </c>
      <c r="J166" s="76">
        <v>5</v>
      </c>
      <c r="K166" s="76">
        <v>0</v>
      </c>
      <c r="L166" s="76">
        <v>0</v>
      </c>
      <c r="M166" s="76">
        <v>0</v>
      </c>
      <c r="N166" s="76">
        <v>2</v>
      </c>
      <c r="O166" s="76"/>
      <c r="P166" s="76"/>
      <c r="Q166" s="76"/>
      <c r="R166" s="76"/>
      <c r="S166" s="76"/>
      <c r="T166" s="77">
        <f t="shared" si="7"/>
        <v>16</v>
      </c>
      <c r="U166" s="78"/>
      <c r="V166" s="79">
        <v>0.44097222222222215</v>
      </c>
      <c r="W166" s="80" t="s">
        <v>25</v>
      </c>
      <c r="X166" s="81"/>
      <c r="Y166" s="81"/>
      <c r="Z166" s="82"/>
      <c r="AA166" s="82"/>
      <c r="AB166" s="83"/>
      <c r="AC166" s="84" t="str">
        <f>TEXT( (V167-V166+0.00000000000001),"[hh].mm.ss")</f>
        <v>03.34.11</v>
      </c>
      <c r="AD166" s="99"/>
    </row>
    <row r="167" spans="1:30" ht="15.75" thickBot="1">
      <c r="A167" s="85" t="s">
        <v>26</v>
      </c>
      <c r="B167" s="86" t="s">
        <v>56</v>
      </c>
      <c r="C167" s="87"/>
      <c r="D167" s="88"/>
      <c r="E167" s="89">
        <v>0</v>
      </c>
      <c r="F167" s="89">
        <v>2</v>
      </c>
      <c r="G167" s="89">
        <v>2</v>
      </c>
      <c r="H167" s="89">
        <v>1</v>
      </c>
      <c r="I167" s="89">
        <v>0</v>
      </c>
      <c r="J167" s="89">
        <v>3</v>
      </c>
      <c r="K167" s="89">
        <v>1</v>
      </c>
      <c r="L167" s="89">
        <v>0</v>
      </c>
      <c r="M167" s="89">
        <v>5</v>
      </c>
      <c r="N167" s="89">
        <v>1</v>
      </c>
      <c r="O167" s="89"/>
      <c r="P167" s="89"/>
      <c r="Q167" s="89"/>
      <c r="R167" s="89"/>
      <c r="S167" s="89"/>
      <c r="T167" s="90">
        <f t="shared" si="7"/>
        <v>15</v>
      </c>
      <c r="U167" s="91"/>
      <c r="V167" s="92">
        <v>0.58971064814814811</v>
      </c>
      <c r="W167" s="93" t="s">
        <v>28</v>
      </c>
      <c r="X167" s="94"/>
      <c r="Y167" s="94"/>
      <c r="Z167" s="95"/>
      <c r="AA167" s="96"/>
      <c r="AB167" s="97"/>
      <c r="AC167" s="98" t="str">
        <f>TEXT(IF($E165="","",(IF($E166="",T165/(15-(COUNTIF($E165:$S165,""))),(IF($E167="",(T165+T166)/(30-(COUNTIF($E165:$S165,"")+COUNTIF($E166:$S166,""))), (T165+T166+T167)/(45-(COUNTIF($E165:$S165,"")+COUNTIF($E166:$S166,"")+COUNTIF($E167:$S167,"")))))))),"0,00")</f>
        <v>1,57</v>
      </c>
      <c r="AD167" s="99"/>
    </row>
    <row r="168" spans="1:30" ht="15.75" thickBot="1">
      <c r="A168" s="64">
        <v>137</v>
      </c>
      <c r="B168" s="65" t="s">
        <v>103</v>
      </c>
      <c r="C168" s="66" t="s">
        <v>47</v>
      </c>
      <c r="D168" s="66"/>
      <c r="E168" s="67">
        <v>0</v>
      </c>
      <c r="F168" s="67">
        <v>1</v>
      </c>
      <c r="G168" s="67">
        <v>2</v>
      </c>
      <c r="H168" s="67">
        <v>2</v>
      </c>
      <c r="I168" s="67">
        <v>0</v>
      </c>
      <c r="J168" s="67">
        <v>5</v>
      </c>
      <c r="K168" s="67">
        <v>1</v>
      </c>
      <c r="L168" s="67">
        <v>0</v>
      </c>
      <c r="M168" s="67">
        <v>1</v>
      </c>
      <c r="N168" s="67">
        <v>1</v>
      </c>
      <c r="O168" s="67"/>
      <c r="P168" s="67"/>
      <c r="Q168" s="67"/>
      <c r="R168" s="67"/>
      <c r="S168" s="67"/>
      <c r="T168" s="68">
        <f t="shared" si="7"/>
        <v>13</v>
      </c>
      <c r="U168" s="69"/>
      <c r="V168" s="70">
        <f>SUM(T168:T170)+IF(ISNUMBER(U168),U168,0)+IF(ISNUMBER(U169),U169,0)+IF(ISNUMBER(U170),U170,0)</f>
        <v>52</v>
      </c>
      <c r="W168" s="71">
        <f>COUNTIF($E168:$S168,0)+COUNTIF($E169:$S169,0)+COUNTIF($E170:$S170,0)</f>
        <v>7</v>
      </c>
      <c r="X168" s="71">
        <f>COUNTIF($E168:$S168,1)+COUNTIF($E169:$S169,1)+COUNTIF($E170:$S170,1)</f>
        <v>10</v>
      </c>
      <c r="Y168" s="71">
        <f>COUNTIF($E168:$S168,2)+COUNTIF($E169:$S169,2)+COUNTIF($E170:$S170,2)</f>
        <v>5</v>
      </c>
      <c r="Z168" s="71">
        <f>COUNTIF($E168:$S168,3)+COUNTIF($E169:$S169,3)+COUNTIF($E170:$S170,3)</f>
        <v>4</v>
      </c>
      <c r="AA168" s="71">
        <f>COUNTIF($E168:$S168,5)+COUNTIF($E169:$S169,5)+COUNTIF($E170:$S170,5)</f>
        <v>4</v>
      </c>
      <c r="AB168" s="72">
        <f>COUNTIF($E168:$S168,"5*")+COUNTIF($E169:$S169,"5*")+COUNTIF($E170:$S170,"5*")</f>
        <v>0</v>
      </c>
      <c r="AC168" s="73">
        <f>COUNTIF($E168:$S168,20)+COUNTIF($E169:$S169,20)+COUNTIF($E170:$S170,20)</f>
        <v>0</v>
      </c>
      <c r="AD168" s="99"/>
    </row>
    <row r="169" spans="1:30" ht="16.5" thickBot="1">
      <c r="A169" s="74" t="s">
        <v>139</v>
      </c>
      <c r="B169" s="75" t="s">
        <v>55</v>
      </c>
      <c r="C169" s="75" t="s">
        <v>24</v>
      </c>
      <c r="D169" s="75"/>
      <c r="E169" s="76">
        <v>5</v>
      </c>
      <c r="F169" s="76">
        <v>1</v>
      </c>
      <c r="G169" s="76">
        <v>5</v>
      </c>
      <c r="H169" s="76">
        <v>3</v>
      </c>
      <c r="I169" s="76">
        <v>0</v>
      </c>
      <c r="J169" s="76">
        <v>3</v>
      </c>
      <c r="K169" s="76">
        <v>1</v>
      </c>
      <c r="L169" s="76">
        <v>0</v>
      </c>
      <c r="M169" s="76">
        <v>1</v>
      </c>
      <c r="N169" s="76">
        <v>1</v>
      </c>
      <c r="O169" s="76"/>
      <c r="P169" s="76"/>
      <c r="Q169" s="76"/>
      <c r="R169" s="76"/>
      <c r="S169" s="76"/>
      <c r="T169" s="77">
        <f t="shared" si="7"/>
        <v>20</v>
      </c>
      <c r="U169" s="78"/>
      <c r="V169" s="79">
        <v>0.43888888888888883</v>
      </c>
      <c r="W169" s="80" t="s">
        <v>25</v>
      </c>
      <c r="X169" s="81"/>
      <c r="Y169" s="81"/>
      <c r="Z169" s="82"/>
      <c r="AA169" s="82"/>
      <c r="AB169" s="83"/>
      <c r="AC169" s="84" t="str">
        <f>TEXT( (V170-V169+0.00000000000001),"[hh].mm.ss")</f>
        <v>03.31.48</v>
      </c>
      <c r="AD169" s="99"/>
    </row>
    <row r="170" spans="1:30" ht="15.75" thickBot="1">
      <c r="A170" s="85" t="s">
        <v>26</v>
      </c>
      <c r="B170" s="86" t="s">
        <v>56</v>
      </c>
      <c r="C170" s="87"/>
      <c r="D170" s="88"/>
      <c r="E170" s="89">
        <v>2</v>
      </c>
      <c r="F170" s="89">
        <v>0</v>
      </c>
      <c r="G170" s="89">
        <v>2</v>
      </c>
      <c r="H170" s="89">
        <v>3</v>
      </c>
      <c r="I170" s="89">
        <v>2</v>
      </c>
      <c r="J170" s="89">
        <v>3</v>
      </c>
      <c r="K170" s="89">
        <v>5</v>
      </c>
      <c r="L170" s="89">
        <v>0</v>
      </c>
      <c r="M170" s="89">
        <v>1</v>
      </c>
      <c r="N170" s="89">
        <v>1</v>
      </c>
      <c r="O170" s="89"/>
      <c r="P170" s="89"/>
      <c r="Q170" s="89"/>
      <c r="R170" s="89"/>
      <c r="S170" s="89"/>
      <c r="T170" s="90">
        <f t="shared" si="7"/>
        <v>19</v>
      </c>
      <c r="U170" s="91"/>
      <c r="V170" s="92">
        <v>0.58597222222222223</v>
      </c>
      <c r="W170" s="93" t="s">
        <v>28</v>
      </c>
      <c r="X170" s="94"/>
      <c r="Y170" s="94"/>
      <c r="Z170" s="95"/>
      <c r="AA170" s="96"/>
      <c r="AB170" s="97"/>
      <c r="AC170" s="98" t="str">
        <f>TEXT(IF($E168="","",(IF($E169="",T168/(15-(COUNTIF($E168:$S168,""))),(IF($E170="",(T168+T169)/(30-(COUNTIF($E168:$S168,"")+COUNTIF($E169:$S169,""))), (T168+T169+T170)/(45-(COUNTIF($E168:$S168,"")+COUNTIF($E169:$S169,"")+COUNTIF($E170:$S170,"")))))))),"0,00")</f>
        <v>1,73</v>
      </c>
      <c r="AD170" s="99"/>
    </row>
    <row r="171" spans="1:30" ht="15.75" thickBot="1">
      <c r="A171" s="64">
        <v>129</v>
      </c>
      <c r="B171" s="65" t="s">
        <v>100</v>
      </c>
      <c r="C171" s="66" t="s">
        <v>87</v>
      </c>
      <c r="D171" s="66"/>
      <c r="E171" s="67">
        <v>5</v>
      </c>
      <c r="F171" s="67">
        <v>1</v>
      </c>
      <c r="G171" s="67">
        <v>0</v>
      </c>
      <c r="H171" s="67">
        <v>3</v>
      </c>
      <c r="I171" s="67">
        <v>0</v>
      </c>
      <c r="J171" s="67">
        <v>3</v>
      </c>
      <c r="K171" s="67">
        <v>2</v>
      </c>
      <c r="L171" s="67">
        <v>0</v>
      </c>
      <c r="M171" s="67">
        <v>1</v>
      </c>
      <c r="N171" s="67">
        <v>0</v>
      </c>
      <c r="O171" s="67"/>
      <c r="P171" s="67"/>
      <c r="Q171" s="67"/>
      <c r="R171" s="67"/>
      <c r="S171" s="67"/>
      <c r="T171" s="68">
        <f t="shared" si="7"/>
        <v>15</v>
      </c>
      <c r="U171" s="69"/>
      <c r="V171" s="70">
        <f>SUM(T171:T173)+IF(ISNUMBER(U171),U171,0)+IF(ISNUMBER(U172),U172,0)+IF(ISNUMBER(U173),U173,0)</f>
        <v>54</v>
      </c>
      <c r="W171" s="71">
        <f>COUNTIF($E171:$S171,0)+COUNTIF($E172:$S172,0)+COUNTIF($E173:$S173,0)</f>
        <v>10</v>
      </c>
      <c r="X171" s="71">
        <f>COUNTIF($E171:$S171,1)+COUNTIF($E172:$S172,1)+COUNTIF($E173:$S173,1)</f>
        <v>5</v>
      </c>
      <c r="Y171" s="71">
        <f>COUNTIF($E171:$S171,2)+COUNTIF($E172:$S172,2)+COUNTIF($E173:$S173,2)</f>
        <v>4</v>
      </c>
      <c r="Z171" s="71">
        <f>COUNTIF($E171:$S171,3)+COUNTIF($E172:$S172,3)+COUNTIF($E173:$S173,3)</f>
        <v>7</v>
      </c>
      <c r="AA171" s="71">
        <f>COUNTIF($E171:$S171,5)+COUNTIF($E172:$S172,5)+COUNTIF($E173:$S173,5)</f>
        <v>4</v>
      </c>
      <c r="AB171" s="72">
        <f>COUNTIF($E171:$S171,"5*")+COUNTIF($E172:$S172,"5*")+COUNTIF($E173:$S173,"5*")</f>
        <v>0</v>
      </c>
      <c r="AC171" s="73">
        <f>COUNTIF($E171:$S171,20)+COUNTIF($E172:$S172,20)+COUNTIF($E173:$S173,20)</f>
        <v>0</v>
      </c>
      <c r="AD171" s="99"/>
    </row>
    <row r="172" spans="1:30" ht="16.5" thickBot="1">
      <c r="A172" s="74" t="s">
        <v>140</v>
      </c>
      <c r="B172" s="75" t="s">
        <v>23</v>
      </c>
      <c r="C172" s="75" t="s">
        <v>31</v>
      </c>
      <c r="D172" s="75"/>
      <c r="E172" s="76">
        <v>1</v>
      </c>
      <c r="F172" s="76">
        <v>3</v>
      </c>
      <c r="G172" s="76">
        <v>3</v>
      </c>
      <c r="H172" s="76">
        <v>2</v>
      </c>
      <c r="I172" s="76">
        <v>3</v>
      </c>
      <c r="J172" s="76">
        <v>5</v>
      </c>
      <c r="K172" s="76">
        <v>3</v>
      </c>
      <c r="L172" s="76">
        <v>0</v>
      </c>
      <c r="M172" s="76">
        <v>0</v>
      </c>
      <c r="N172" s="76">
        <v>5</v>
      </c>
      <c r="O172" s="76"/>
      <c r="P172" s="76"/>
      <c r="Q172" s="76"/>
      <c r="R172" s="76"/>
      <c r="S172" s="76"/>
      <c r="T172" s="77">
        <f t="shared" si="7"/>
        <v>25</v>
      </c>
      <c r="U172" s="78"/>
      <c r="V172" s="79">
        <v>0.43958333333333327</v>
      </c>
      <c r="W172" s="80" t="s">
        <v>25</v>
      </c>
      <c r="X172" s="81"/>
      <c r="Y172" s="81"/>
      <c r="Z172" s="82"/>
      <c r="AA172" s="82"/>
      <c r="AB172" s="83"/>
      <c r="AC172" s="84" t="str">
        <f>TEXT( (V173-V172+0.00000000000001),"[hh].mm.ss")</f>
        <v>03.05.10</v>
      </c>
      <c r="AD172" s="99"/>
    </row>
    <row r="173" spans="1:30" ht="15.75" thickBot="1">
      <c r="A173" s="85" t="s">
        <v>26</v>
      </c>
      <c r="B173" s="86" t="s">
        <v>102</v>
      </c>
      <c r="C173" s="87"/>
      <c r="D173" s="88"/>
      <c r="E173" s="89">
        <v>2</v>
      </c>
      <c r="F173" s="89">
        <v>1</v>
      </c>
      <c r="G173" s="89">
        <v>0</v>
      </c>
      <c r="H173" s="89">
        <v>3</v>
      </c>
      <c r="I173" s="89">
        <v>0</v>
      </c>
      <c r="J173" s="89">
        <v>5</v>
      </c>
      <c r="K173" s="89">
        <v>2</v>
      </c>
      <c r="L173" s="89">
        <v>0</v>
      </c>
      <c r="M173" s="89">
        <v>0</v>
      </c>
      <c r="N173" s="89">
        <v>1</v>
      </c>
      <c r="O173" s="89"/>
      <c r="P173" s="89"/>
      <c r="Q173" s="89"/>
      <c r="R173" s="89"/>
      <c r="S173" s="89"/>
      <c r="T173" s="90">
        <f t="shared" si="7"/>
        <v>14</v>
      </c>
      <c r="U173" s="91"/>
      <c r="V173" s="92">
        <v>0.56817129629629626</v>
      </c>
      <c r="W173" s="93" t="s">
        <v>28</v>
      </c>
      <c r="X173" s="94"/>
      <c r="Y173" s="94"/>
      <c r="Z173" s="95"/>
      <c r="AA173" s="96"/>
      <c r="AB173" s="97"/>
      <c r="AC173" s="98" t="str">
        <f>TEXT(IF($E171="","",(IF($E172="",T171/(15-(COUNTIF($E171:$S171,""))),(IF($E173="",(T171+T172)/(30-(COUNTIF($E171:$S171,"")+COUNTIF($E172:$S172,""))), (T171+T172+T173)/(45-(COUNTIF($E171:$S171,"")+COUNTIF($E172:$S172,"")+COUNTIF($E173:$S173,"")))))))),"0,00")</f>
        <v>1,80</v>
      </c>
      <c r="AD173" s="99"/>
    </row>
    <row r="174" spans="1:30" ht="15.75" thickBot="1">
      <c r="A174" s="64">
        <v>144</v>
      </c>
      <c r="B174" s="65" t="s">
        <v>105</v>
      </c>
      <c r="C174" s="66" t="s">
        <v>106</v>
      </c>
      <c r="D174" s="66"/>
      <c r="E174" s="67">
        <v>1</v>
      </c>
      <c r="F174" s="67">
        <v>1</v>
      </c>
      <c r="G174" s="67">
        <v>3</v>
      </c>
      <c r="H174" s="67">
        <v>3</v>
      </c>
      <c r="I174" s="67">
        <v>1</v>
      </c>
      <c r="J174" s="67">
        <v>2</v>
      </c>
      <c r="K174" s="67">
        <v>1</v>
      </c>
      <c r="L174" s="67">
        <v>0</v>
      </c>
      <c r="M174" s="67">
        <v>3</v>
      </c>
      <c r="N174" s="67">
        <v>0</v>
      </c>
      <c r="O174" s="67"/>
      <c r="P174" s="67"/>
      <c r="Q174" s="67"/>
      <c r="R174" s="67"/>
      <c r="S174" s="67"/>
      <c r="T174" s="68">
        <f t="shared" si="7"/>
        <v>15</v>
      </c>
      <c r="U174" s="69"/>
      <c r="V174" s="70">
        <f>SUM(T174:T176)+IF(ISNUMBER(U174),U174,0)+IF(ISNUMBER(U175),U175,0)+IF(ISNUMBER(U176),U176,0)</f>
        <v>58</v>
      </c>
      <c r="W174" s="71">
        <f>COUNTIF($E174:$S174,0)+COUNTIF($E175:$S175,0)+COUNTIF($E176:$S176,0)</f>
        <v>6</v>
      </c>
      <c r="X174" s="71">
        <f>COUNTIF($E174:$S174,1)+COUNTIF($E175:$S175,1)+COUNTIF($E176:$S176,1)</f>
        <v>6</v>
      </c>
      <c r="Y174" s="71">
        <f>COUNTIF($E174:$S174,2)+COUNTIF($E175:$S175,2)+COUNTIF($E176:$S176,2)</f>
        <v>6</v>
      </c>
      <c r="Z174" s="71">
        <f>COUNTIF($E174:$S174,3)+COUNTIF($E175:$S175,3)+COUNTIF($E176:$S176,3)</f>
        <v>10</v>
      </c>
      <c r="AA174" s="71">
        <f>COUNTIF($E174:$S174,5)+COUNTIF($E175:$S175,5)+COUNTIF($E176:$S176,5)</f>
        <v>2</v>
      </c>
      <c r="AB174" s="72">
        <f>COUNTIF($E174:$S174,"5*")+COUNTIF($E175:$S175,"5*")+COUNTIF($E176:$S176,"5*")</f>
        <v>0</v>
      </c>
      <c r="AC174" s="73">
        <f>COUNTIF($E174:$S174,20)+COUNTIF($E175:$S175,20)+COUNTIF($E176:$S176,20)</f>
        <v>0</v>
      </c>
      <c r="AD174" s="99"/>
    </row>
    <row r="175" spans="1:30" ht="16.5" thickBot="1">
      <c r="A175" s="74" t="s">
        <v>141</v>
      </c>
      <c r="B175" s="75" t="s">
        <v>23</v>
      </c>
      <c r="C175" s="75" t="s">
        <v>91</v>
      </c>
      <c r="D175" s="75"/>
      <c r="E175" s="76">
        <v>0</v>
      </c>
      <c r="F175" s="76">
        <v>1</v>
      </c>
      <c r="G175" s="76">
        <v>1</v>
      </c>
      <c r="H175" s="76">
        <v>2</v>
      </c>
      <c r="I175" s="76">
        <v>2</v>
      </c>
      <c r="J175" s="76">
        <v>3</v>
      </c>
      <c r="K175" s="76">
        <v>3</v>
      </c>
      <c r="L175" s="76">
        <v>0</v>
      </c>
      <c r="M175" s="76">
        <v>2</v>
      </c>
      <c r="N175" s="76">
        <v>5</v>
      </c>
      <c r="O175" s="76"/>
      <c r="P175" s="76"/>
      <c r="Q175" s="76"/>
      <c r="R175" s="76"/>
      <c r="S175" s="76"/>
      <c r="T175" s="77">
        <f t="shared" ref="T175:T197" si="8">IF(E175="","",SUM(E175:S175)+(COUNTIF(E175:S175,"5*")*5))</f>
        <v>19</v>
      </c>
      <c r="U175" s="78"/>
      <c r="V175" s="79">
        <v>0.43819444444444439</v>
      </c>
      <c r="W175" s="80" t="s">
        <v>25</v>
      </c>
      <c r="X175" s="81"/>
      <c r="Y175" s="81"/>
      <c r="Z175" s="82"/>
      <c r="AA175" s="82"/>
      <c r="AB175" s="83"/>
      <c r="AC175" s="84" t="str">
        <f>TEXT( (V176-V175+0.00000000000001),"[hh].mm.ss")</f>
        <v>03.40.22</v>
      </c>
      <c r="AD175" s="99"/>
    </row>
    <row r="176" spans="1:30" ht="15.75" thickBot="1">
      <c r="A176" s="85" t="s">
        <v>26</v>
      </c>
      <c r="B176" s="86" t="s">
        <v>56</v>
      </c>
      <c r="C176" s="87"/>
      <c r="D176" s="88"/>
      <c r="E176" s="89">
        <v>5</v>
      </c>
      <c r="F176" s="89">
        <v>3</v>
      </c>
      <c r="G176" s="89">
        <v>0</v>
      </c>
      <c r="H176" s="89">
        <v>3</v>
      </c>
      <c r="I176" s="89">
        <v>3</v>
      </c>
      <c r="J176" s="89">
        <v>3</v>
      </c>
      <c r="K176" s="89">
        <v>3</v>
      </c>
      <c r="L176" s="89">
        <v>0</v>
      </c>
      <c r="M176" s="89">
        <v>2</v>
      </c>
      <c r="N176" s="89">
        <v>2</v>
      </c>
      <c r="O176" s="89"/>
      <c r="P176" s="89"/>
      <c r="Q176" s="89"/>
      <c r="R176" s="89"/>
      <c r="S176" s="89"/>
      <c r="T176" s="90">
        <f t="shared" si="8"/>
        <v>24</v>
      </c>
      <c r="U176" s="91"/>
      <c r="V176" s="92">
        <v>0.59122685185185186</v>
      </c>
      <c r="W176" s="93" t="s">
        <v>28</v>
      </c>
      <c r="X176" s="94"/>
      <c r="Y176" s="94"/>
      <c r="Z176" s="95"/>
      <c r="AA176" s="96"/>
      <c r="AB176" s="97"/>
      <c r="AC176" s="98" t="str">
        <f>TEXT(IF($E174="","",(IF($E175="",T174/(15-(COUNTIF($E174:$S174,""))),(IF($E176="",(T174+T175)/(30-(COUNTIF($E174:$S174,"")+COUNTIF($E175:$S175,""))), (T174+T175+T176)/(45-(COUNTIF($E174:$S174,"")+COUNTIF($E175:$S175,"")+COUNTIF($E176:$S176,"")))))))),"0,00")</f>
        <v>1,93</v>
      </c>
      <c r="AD176" s="99"/>
    </row>
    <row r="177" spans="1:30" ht="15.75" thickBot="1">
      <c r="A177" s="64">
        <v>115</v>
      </c>
      <c r="B177" s="65" t="s">
        <v>93</v>
      </c>
      <c r="C177" s="66" t="s">
        <v>87</v>
      </c>
      <c r="D177" s="66"/>
      <c r="E177" s="67">
        <v>0</v>
      </c>
      <c r="F177" s="67">
        <v>0</v>
      </c>
      <c r="G177" s="67">
        <v>3</v>
      </c>
      <c r="H177" s="67">
        <v>5</v>
      </c>
      <c r="I177" s="67">
        <v>0</v>
      </c>
      <c r="J177" s="67">
        <v>5</v>
      </c>
      <c r="K177" s="67">
        <v>0</v>
      </c>
      <c r="L177" s="67">
        <v>0</v>
      </c>
      <c r="M177" s="67">
        <v>3</v>
      </c>
      <c r="N177" s="67">
        <v>0</v>
      </c>
      <c r="O177" s="67"/>
      <c r="P177" s="67"/>
      <c r="Q177" s="67"/>
      <c r="R177" s="67"/>
      <c r="S177" s="67"/>
      <c r="T177" s="68">
        <f t="shared" si="8"/>
        <v>16</v>
      </c>
      <c r="U177" s="69"/>
      <c r="V177" s="70">
        <f>SUM(T177:T179)+IF(ISNUMBER(U177),U177,0)+IF(ISNUMBER(U178),U178,0)+IF(ISNUMBER(U179),U179,0)</f>
        <v>65</v>
      </c>
      <c r="W177" s="71">
        <f>COUNTIF($E177:$S177,0)+COUNTIF($E178:$S178,0)+COUNTIF($E179:$S179,0)</f>
        <v>9</v>
      </c>
      <c r="X177" s="71">
        <f>COUNTIF($E177:$S177,1)+COUNTIF($E178:$S178,1)+COUNTIF($E179:$S179,1)</f>
        <v>4</v>
      </c>
      <c r="Y177" s="71">
        <f>COUNTIF($E177:$S177,2)+COUNTIF($E178:$S178,2)+COUNTIF($E179:$S179,2)</f>
        <v>2</v>
      </c>
      <c r="Z177" s="71">
        <f>COUNTIF($E177:$S177,3)+COUNTIF($E178:$S178,3)+COUNTIF($E179:$S179,3)</f>
        <v>9</v>
      </c>
      <c r="AA177" s="71">
        <f>COUNTIF($E177:$S177,5)+COUNTIF($E178:$S178,5)+COUNTIF($E179:$S179,5)</f>
        <v>6</v>
      </c>
      <c r="AB177" s="72">
        <f>COUNTIF($E177:$S177,"5*")+COUNTIF($E178:$S178,"5*")+COUNTIF($E179:$S179,"5*")</f>
        <v>0</v>
      </c>
      <c r="AC177" s="73">
        <f>COUNTIF($E177:$S177,20)+COUNTIF($E178:$S178,20)+COUNTIF($E179:$S179,20)</f>
        <v>0</v>
      </c>
      <c r="AD177" s="99"/>
    </row>
    <row r="178" spans="1:30" ht="16.5" thickBot="1">
      <c r="A178" s="74" t="s">
        <v>142</v>
      </c>
      <c r="B178" s="75" t="s">
        <v>23</v>
      </c>
      <c r="C178" s="75" t="s">
        <v>94</v>
      </c>
      <c r="D178" s="75"/>
      <c r="E178" s="76">
        <v>0</v>
      </c>
      <c r="F178" s="76">
        <v>5</v>
      </c>
      <c r="G178" s="76">
        <v>3</v>
      </c>
      <c r="H178" s="76">
        <v>3</v>
      </c>
      <c r="I178" s="76">
        <v>3</v>
      </c>
      <c r="J178" s="76">
        <v>5</v>
      </c>
      <c r="K178" s="76">
        <v>1</v>
      </c>
      <c r="L178" s="76">
        <v>2</v>
      </c>
      <c r="M178" s="76">
        <v>1</v>
      </c>
      <c r="N178" s="76">
        <v>5</v>
      </c>
      <c r="O178" s="76"/>
      <c r="P178" s="76"/>
      <c r="Q178" s="76"/>
      <c r="R178" s="76"/>
      <c r="S178" s="76"/>
      <c r="T178" s="77">
        <f t="shared" si="8"/>
        <v>28</v>
      </c>
      <c r="U178" s="78"/>
      <c r="V178" s="79">
        <v>0.4416666666666666</v>
      </c>
      <c r="W178" s="80" t="s">
        <v>25</v>
      </c>
      <c r="X178" s="81"/>
      <c r="Y178" s="81"/>
      <c r="Z178" s="82"/>
      <c r="AA178" s="82"/>
      <c r="AB178" s="83"/>
      <c r="AC178" s="84" t="str">
        <f>TEXT( (V179-V178+0.00000000000001),"[hh].mm.ss")</f>
        <v>04.57.44</v>
      </c>
      <c r="AD178" s="99"/>
    </row>
    <row r="179" spans="1:30" ht="15.75" thickBot="1">
      <c r="A179" s="85" t="s">
        <v>26</v>
      </c>
      <c r="B179" s="86" t="s">
        <v>59</v>
      </c>
      <c r="C179" s="87"/>
      <c r="D179" s="88"/>
      <c r="E179" s="89">
        <v>1</v>
      </c>
      <c r="F179" s="89">
        <v>1</v>
      </c>
      <c r="G179" s="89">
        <v>3</v>
      </c>
      <c r="H179" s="89">
        <v>3</v>
      </c>
      <c r="I179" s="89">
        <v>3</v>
      </c>
      <c r="J179" s="89">
        <v>5</v>
      </c>
      <c r="K179" s="89">
        <v>3</v>
      </c>
      <c r="L179" s="89">
        <v>0</v>
      </c>
      <c r="M179" s="89">
        <v>0</v>
      </c>
      <c r="N179" s="89">
        <v>2</v>
      </c>
      <c r="O179" s="89"/>
      <c r="P179" s="89"/>
      <c r="Q179" s="89"/>
      <c r="R179" s="89"/>
      <c r="S179" s="89"/>
      <c r="T179" s="90">
        <f t="shared" si="8"/>
        <v>21</v>
      </c>
      <c r="U179" s="91"/>
      <c r="V179" s="92">
        <v>0.64842592592592596</v>
      </c>
      <c r="W179" s="93" t="s">
        <v>28</v>
      </c>
      <c r="X179" s="94"/>
      <c r="Y179" s="94"/>
      <c r="Z179" s="95"/>
      <c r="AA179" s="96"/>
      <c r="AB179" s="97"/>
      <c r="AC179" s="98" t="str">
        <f>TEXT(IF($E177="","",(IF($E178="",T177/(15-(COUNTIF($E177:$S177,""))),(IF($E179="",(T177+T178)/(30-(COUNTIF($E177:$S177,"")+COUNTIF($E178:$S178,""))), (T177+T178+T179)/(45-(COUNTIF($E177:$S177,"")+COUNTIF($E178:$S178,"")+COUNTIF($E179:$S179,"")))))))),"0,00")</f>
        <v>2,17</v>
      </c>
      <c r="AD179" s="99"/>
    </row>
    <row r="180" spans="1:30" ht="15.75" thickBot="1">
      <c r="A180" s="64">
        <v>154</v>
      </c>
      <c r="B180" s="65" t="s">
        <v>96</v>
      </c>
      <c r="C180" s="66" t="s">
        <v>97</v>
      </c>
      <c r="D180" s="66"/>
      <c r="E180" s="67">
        <v>3</v>
      </c>
      <c r="F180" s="67">
        <v>1</v>
      </c>
      <c r="G180" s="67">
        <v>3</v>
      </c>
      <c r="H180" s="67">
        <v>3</v>
      </c>
      <c r="I180" s="67">
        <v>3</v>
      </c>
      <c r="J180" s="67">
        <v>3</v>
      </c>
      <c r="K180" s="67">
        <v>1</v>
      </c>
      <c r="L180" s="67">
        <v>0</v>
      </c>
      <c r="M180" s="67">
        <v>1</v>
      </c>
      <c r="N180" s="67">
        <v>3</v>
      </c>
      <c r="O180" s="67"/>
      <c r="P180" s="67"/>
      <c r="Q180" s="67"/>
      <c r="R180" s="67"/>
      <c r="S180" s="67"/>
      <c r="T180" s="68">
        <f t="shared" si="8"/>
        <v>21</v>
      </c>
      <c r="U180" s="69"/>
      <c r="V180" s="70">
        <f>SUM(T180:T182)+IF(ISNUMBER(U180),U180,0)+IF(ISNUMBER(U181),U181,0)+IF(ISNUMBER(U182),U182,0)</f>
        <v>75</v>
      </c>
      <c r="W180" s="71">
        <f>COUNTIF($E180:$S180,0)+COUNTIF($E181:$S181,0)+COUNTIF($E182:$S182,0)</f>
        <v>5</v>
      </c>
      <c r="X180" s="71">
        <f>COUNTIF($E180:$S180,1)+COUNTIF($E181:$S181,1)+COUNTIF($E182:$S182,1)</f>
        <v>3</v>
      </c>
      <c r="Y180" s="71">
        <f>COUNTIF($E180:$S180,2)+COUNTIF($E181:$S181,2)+COUNTIF($E182:$S182,2)</f>
        <v>0</v>
      </c>
      <c r="Z180" s="71">
        <f>COUNTIF($E180:$S180,3)+COUNTIF($E181:$S181,3)+COUNTIF($E182:$S182,3)</f>
        <v>19</v>
      </c>
      <c r="AA180" s="71">
        <f>COUNTIF($E180:$S180,5)+COUNTIF($E181:$S181,5)+COUNTIF($E182:$S182,5)</f>
        <v>3</v>
      </c>
      <c r="AB180" s="72">
        <f>COUNTIF($E180:$S180,"5*")+COUNTIF($E181:$S181,"5*")+COUNTIF($E182:$S182,"5*")</f>
        <v>0</v>
      </c>
      <c r="AC180" s="73">
        <f>COUNTIF($E180:$S180,20)+COUNTIF($E181:$S181,20)+COUNTIF($E182:$S182,20)</f>
        <v>0</v>
      </c>
      <c r="AD180" s="99"/>
    </row>
    <row r="181" spans="1:30" ht="16.5" thickBot="1">
      <c r="A181" s="74" t="s">
        <v>143</v>
      </c>
      <c r="B181" s="75" t="s">
        <v>55</v>
      </c>
      <c r="C181" s="75" t="s">
        <v>37</v>
      </c>
      <c r="D181" s="75"/>
      <c r="E181" s="76">
        <v>5</v>
      </c>
      <c r="F181" s="76">
        <v>0</v>
      </c>
      <c r="G181" s="76">
        <v>3</v>
      </c>
      <c r="H181" s="76">
        <v>3</v>
      </c>
      <c r="I181" s="76">
        <v>5</v>
      </c>
      <c r="J181" s="76">
        <v>3</v>
      </c>
      <c r="K181" s="76">
        <v>3</v>
      </c>
      <c r="L181" s="76">
        <v>0</v>
      </c>
      <c r="M181" s="76">
        <v>5</v>
      </c>
      <c r="N181" s="76">
        <v>3</v>
      </c>
      <c r="O181" s="76"/>
      <c r="P181" s="76"/>
      <c r="Q181" s="76"/>
      <c r="R181" s="76"/>
      <c r="S181" s="76"/>
      <c r="T181" s="77">
        <f t="shared" si="8"/>
        <v>30</v>
      </c>
      <c r="U181" s="78"/>
      <c r="V181" s="79">
        <v>0.44027777777777771</v>
      </c>
      <c r="W181" s="80" t="s">
        <v>25</v>
      </c>
      <c r="X181" s="81"/>
      <c r="Y181" s="81"/>
      <c r="Z181" s="82"/>
      <c r="AA181" s="82"/>
      <c r="AB181" s="83"/>
      <c r="AC181" s="84" t="str">
        <f>TEXT( (V182-V181+0.00000000000001),"[hh].mm.ss")</f>
        <v>03.30.56</v>
      </c>
      <c r="AD181" s="99"/>
    </row>
    <row r="182" spans="1:30" ht="15.75" thickBot="1">
      <c r="A182" s="85" t="s">
        <v>26</v>
      </c>
      <c r="B182" s="86" t="s">
        <v>56</v>
      </c>
      <c r="C182" s="87"/>
      <c r="D182" s="88"/>
      <c r="E182" s="89">
        <v>3</v>
      </c>
      <c r="F182" s="89">
        <v>3</v>
      </c>
      <c r="G182" s="89">
        <v>3</v>
      </c>
      <c r="H182" s="89">
        <v>3</v>
      </c>
      <c r="I182" s="89">
        <v>0</v>
      </c>
      <c r="J182" s="89">
        <v>3</v>
      </c>
      <c r="K182" s="89">
        <v>3</v>
      </c>
      <c r="L182" s="89">
        <v>0</v>
      </c>
      <c r="M182" s="89">
        <v>3</v>
      </c>
      <c r="N182" s="89">
        <v>3</v>
      </c>
      <c r="O182" s="89"/>
      <c r="P182" s="89"/>
      <c r="Q182" s="89"/>
      <c r="R182" s="89"/>
      <c r="S182" s="89"/>
      <c r="T182" s="90">
        <f t="shared" si="8"/>
        <v>24</v>
      </c>
      <c r="U182" s="91"/>
      <c r="V182" s="92">
        <v>0.58675925925925931</v>
      </c>
      <c r="W182" s="93" t="s">
        <v>28</v>
      </c>
      <c r="X182" s="94"/>
      <c r="Y182" s="94"/>
      <c r="Z182" s="95"/>
      <c r="AA182" s="96"/>
      <c r="AB182" s="97"/>
      <c r="AC182" s="98" t="str">
        <f>TEXT(IF($E180="","",(IF($E181="",T180/(15-(COUNTIF($E180:$S180,""))),(IF($E182="",(T180+T181)/(30-(COUNTIF($E180:$S180,"")+COUNTIF($E181:$S181,""))), (T180+T181+T182)/(45-(COUNTIF($E180:$S180,"")+COUNTIF($E181:$S181,"")+COUNTIF($E182:$S182,"")))))))),"0,00")</f>
        <v>2,50</v>
      </c>
      <c r="AD182" s="99"/>
    </row>
    <row r="183" spans="1:30" ht="15.75" thickBot="1">
      <c r="A183" s="64">
        <v>103</v>
      </c>
      <c r="B183" s="65" t="s">
        <v>114</v>
      </c>
      <c r="C183" s="66" t="s">
        <v>115</v>
      </c>
      <c r="D183" s="66"/>
      <c r="E183" s="67">
        <v>3</v>
      </c>
      <c r="F183" s="67">
        <v>0</v>
      </c>
      <c r="G183" s="67">
        <v>3</v>
      </c>
      <c r="H183" s="67">
        <v>5</v>
      </c>
      <c r="I183" s="67">
        <v>3</v>
      </c>
      <c r="J183" s="67">
        <v>3</v>
      </c>
      <c r="K183" s="67">
        <v>3</v>
      </c>
      <c r="L183" s="67">
        <v>0</v>
      </c>
      <c r="M183" s="67">
        <v>5</v>
      </c>
      <c r="N183" s="67">
        <v>3</v>
      </c>
      <c r="O183" s="67"/>
      <c r="P183" s="67"/>
      <c r="Q183" s="67"/>
      <c r="R183" s="67"/>
      <c r="S183" s="67"/>
      <c r="T183" s="68">
        <f t="shared" si="8"/>
        <v>28</v>
      </c>
      <c r="U183" s="69"/>
      <c r="V183" s="70">
        <f>SUM(T183:T185)+IF(ISNUMBER(U183),U183,0)+IF(ISNUMBER(U184),U184,0)+IF(ISNUMBER(U185),U185,0)</f>
        <v>84</v>
      </c>
      <c r="W183" s="71">
        <f>COUNTIF($E183:$S183,0)+COUNTIF($E184:$S184,0)+COUNTIF($E185:$S185,0)</f>
        <v>5</v>
      </c>
      <c r="X183" s="71">
        <f>COUNTIF($E183:$S183,1)+COUNTIF($E184:$S184,1)+COUNTIF($E185:$S185,1)</f>
        <v>1</v>
      </c>
      <c r="Y183" s="71">
        <f>COUNTIF($E183:$S183,2)+COUNTIF($E184:$S184,2)+COUNTIF($E185:$S185,2)</f>
        <v>1</v>
      </c>
      <c r="Z183" s="71">
        <f>COUNTIF($E183:$S183,3)+COUNTIF($E184:$S184,3)+COUNTIF($E185:$S185,3)</f>
        <v>17</v>
      </c>
      <c r="AA183" s="71">
        <f>COUNTIF($E183:$S183,5)+COUNTIF($E184:$S184,5)+COUNTIF($E185:$S185,5)</f>
        <v>6</v>
      </c>
      <c r="AB183" s="72">
        <f>COUNTIF($E183:$S183,"5*")+COUNTIF($E184:$S184,"5*")+COUNTIF($E185:$S185,"5*")</f>
        <v>0</v>
      </c>
      <c r="AC183" s="73">
        <f>COUNTIF($E183:$S183,20)+COUNTIF($E184:$S184,20)+COUNTIF($E185:$S185,20)</f>
        <v>0</v>
      </c>
      <c r="AD183" s="99"/>
    </row>
    <row r="184" spans="1:30" ht="16.5" thickBot="1">
      <c r="A184" s="74" t="s">
        <v>144</v>
      </c>
      <c r="B184" s="75" t="s">
        <v>23</v>
      </c>
      <c r="C184" s="75" t="s">
        <v>117</v>
      </c>
      <c r="D184" s="75"/>
      <c r="E184" s="76">
        <v>5</v>
      </c>
      <c r="F184" s="76">
        <v>3</v>
      </c>
      <c r="G184" s="76">
        <v>3</v>
      </c>
      <c r="H184" s="76">
        <v>3</v>
      </c>
      <c r="I184" s="76">
        <v>1</v>
      </c>
      <c r="J184" s="76">
        <v>5</v>
      </c>
      <c r="K184" s="76">
        <v>3</v>
      </c>
      <c r="L184" s="76">
        <v>0</v>
      </c>
      <c r="M184" s="76">
        <v>5</v>
      </c>
      <c r="N184" s="76">
        <v>5</v>
      </c>
      <c r="O184" s="76"/>
      <c r="P184" s="76"/>
      <c r="Q184" s="76"/>
      <c r="R184" s="76"/>
      <c r="S184" s="76"/>
      <c r="T184" s="77">
        <f t="shared" si="8"/>
        <v>33</v>
      </c>
      <c r="U184" s="78"/>
      <c r="V184" s="79">
        <v>0.4368055555555555</v>
      </c>
      <c r="W184" s="80" t="s">
        <v>25</v>
      </c>
      <c r="X184" s="81"/>
      <c r="Y184" s="81"/>
      <c r="Z184" s="82"/>
      <c r="AA184" s="82"/>
      <c r="AB184" s="83"/>
      <c r="AC184" s="84" t="str">
        <f>TEXT( (V185-V184+0.00000000000001),"[hh].mm.ss")</f>
        <v>03.37.12</v>
      </c>
      <c r="AD184" s="99"/>
    </row>
    <row r="185" spans="1:30" ht="15.75" thickBot="1">
      <c r="A185" s="85" t="s">
        <v>26</v>
      </c>
      <c r="B185" s="86" t="s">
        <v>56</v>
      </c>
      <c r="C185" s="87"/>
      <c r="D185" s="88"/>
      <c r="E185" s="89">
        <v>3</v>
      </c>
      <c r="F185" s="89">
        <v>2</v>
      </c>
      <c r="G185" s="89">
        <v>3</v>
      </c>
      <c r="H185" s="89">
        <v>3</v>
      </c>
      <c r="I185" s="89">
        <v>0</v>
      </c>
      <c r="J185" s="89">
        <v>3</v>
      </c>
      <c r="K185" s="89">
        <v>3</v>
      </c>
      <c r="L185" s="89">
        <v>0</v>
      </c>
      <c r="M185" s="89">
        <v>3</v>
      </c>
      <c r="N185" s="89">
        <v>3</v>
      </c>
      <c r="O185" s="89"/>
      <c r="P185" s="89"/>
      <c r="Q185" s="89"/>
      <c r="R185" s="89"/>
      <c r="S185" s="89"/>
      <c r="T185" s="90">
        <f t="shared" si="8"/>
        <v>23</v>
      </c>
      <c r="U185" s="91"/>
      <c r="V185" s="92">
        <v>0.58763888888888893</v>
      </c>
      <c r="W185" s="93" t="s">
        <v>28</v>
      </c>
      <c r="X185" s="94"/>
      <c r="Y185" s="94"/>
      <c r="Z185" s="95"/>
      <c r="AA185" s="96"/>
      <c r="AB185" s="97"/>
      <c r="AC185" s="98" t="str">
        <f>TEXT(IF($E183="","",(IF($E184="",T183/(15-(COUNTIF($E183:$S183,""))),(IF($E185="",(T183+T184)/(30-(COUNTIF($E183:$S183,"")+COUNTIF($E184:$S184,""))), (T183+T184+T185)/(45-(COUNTIF($E183:$S183,"")+COUNTIF($E184:$S184,"")+COUNTIF($E185:$S185,"")))))))),"0,00")</f>
        <v>2,80</v>
      </c>
      <c r="AD185" s="99"/>
    </row>
    <row r="186" spans="1:30" ht="15.75" thickBot="1">
      <c r="A186" s="64">
        <v>132</v>
      </c>
      <c r="B186" s="65" t="s">
        <v>108</v>
      </c>
      <c r="C186" s="66" t="s">
        <v>106</v>
      </c>
      <c r="D186" s="66"/>
      <c r="E186" s="67">
        <v>5</v>
      </c>
      <c r="F186" s="67">
        <v>3</v>
      </c>
      <c r="G186" s="67">
        <v>5</v>
      </c>
      <c r="H186" s="67">
        <v>5</v>
      </c>
      <c r="I186" s="67">
        <v>2</v>
      </c>
      <c r="J186" s="67">
        <v>5</v>
      </c>
      <c r="K186" s="67">
        <v>2</v>
      </c>
      <c r="L186" s="67">
        <v>0</v>
      </c>
      <c r="M186" s="67">
        <v>2</v>
      </c>
      <c r="N186" s="67">
        <v>5</v>
      </c>
      <c r="O186" s="67"/>
      <c r="P186" s="67"/>
      <c r="Q186" s="67"/>
      <c r="R186" s="67"/>
      <c r="S186" s="67"/>
      <c r="T186" s="68">
        <f t="shared" si="8"/>
        <v>34</v>
      </c>
      <c r="U186" s="69"/>
      <c r="V186" s="70">
        <f>SUM(T186:T188)+IF(ISNUMBER(U186),U186,0)+IF(ISNUMBER(U187),U187,0)+IF(ISNUMBER(U188),U188,0)</f>
        <v>87</v>
      </c>
      <c r="W186" s="71">
        <f>COUNTIF($E186:$S186,0)+COUNTIF($E187:$S187,0)+COUNTIF($E188:$S188,0)</f>
        <v>4</v>
      </c>
      <c r="X186" s="71">
        <f>COUNTIF($E186:$S186,1)+COUNTIF($E187:$S187,1)+COUNTIF($E188:$S188,1)</f>
        <v>1</v>
      </c>
      <c r="Y186" s="71">
        <f>COUNTIF($E186:$S186,2)+COUNTIF($E187:$S187,2)+COUNTIF($E188:$S188,2)</f>
        <v>5</v>
      </c>
      <c r="Z186" s="71">
        <f>COUNTIF($E186:$S186,3)+COUNTIF($E187:$S187,3)+COUNTIF($E188:$S188,3)</f>
        <v>12</v>
      </c>
      <c r="AA186" s="71">
        <f>COUNTIF($E186:$S186,5)+COUNTIF($E187:$S187,5)+COUNTIF($E188:$S188,5)</f>
        <v>8</v>
      </c>
      <c r="AB186" s="72">
        <f>COUNTIF($E186:$S186,"5*")+COUNTIF($E187:$S187,"5*")+COUNTIF($E188:$S188,"5*")</f>
        <v>0</v>
      </c>
      <c r="AC186" s="73">
        <f>COUNTIF($E186:$S186,20)+COUNTIF($E187:$S187,20)+COUNTIF($E188:$S188,20)</f>
        <v>0</v>
      </c>
      <c r="AD186" s="99"/>
    </row>
    <row r="187" spans="1:30" ht="16.5" thickBot="1">
      <c r="A187" s="74" t="s">
        <v>145</v>
      </c>
      <c r="B187" s="75" t="s">
        <v>23</v>
      </c>
      <c r="C187" s="75" t="s">
        <v>91</v>
      </c>
      <c r="D187" s="75"/>
      <c r="E187" s="76">
        <v>2</v>
      </c>
      <c r="F187" s="76">
        <v>5</v>
      </c>
      <c r="G187" s="76">
        <v>3</v>
      </c>
      <c r="H187" s="76">
        <v>3</v>
      </c>
      <c r="I187" s="76">
        <v>3</v>
      </c>
      <c r="J187" s="76">
        <v>3</v>
      </c>
      <c r="K187" s="76">
        <v>3</v>
      </c>
      <c r="L187" s="76">
        <v>0</v>
      </c>
      <c r="M187" s="76">
        <v>1</v>
      </c>
      <c r="N187" s="76">
        <v>3</v>
      </c>
      <c r="O187" s="76"/>
      <c r="P187" s="76"/>
      <c r="Q187" s="76"/>
      <c r="R187" s="76"/>
      <c r="S187" s="76"/>
      <c r="T187" s="77">
        <f t="shared" si="8"/>
        <v>26</v>
      </c>
      <c r="U187" s="78"/>
      <c r="V187" s="79">
        <v>0.43749999999999994</v>
      </c>
      <c r="W187" s="80" t="s">
        <v>25</v>
      </c>
      <c r="X187" s="81"/>
      <c r="Y187" s="81"/>
      <c r="Z187" s="82"/>
      <c r="AA187" s="82"/>
      <c r="AB187" s="83"/>
      <c r="AC187" s="84" t="str">
        <f>TEXT( (V188-V187+0.00000000000001),"[hh].mm.ss")</f>
        <v>03.19.18</v>
      </c>
      <c r="AD187" s="99"/>
    </row>
    <row r="188" spans="1:30" ht="15.75" thickBot="1">
      <c r="A188" s="85" t="s">
        <v>26</v>
      </c>
      <c r="B188" s="86" t="s">
        <v>110</v>
      </c>
      <c r="C188" s="87"/>
      <c r="D188" s="88"/>
      <c r="E188" s="89">
        <v>5</v>
      </c>
      <c r="F188" s="89">
        <v>3</v>
      </c>
      <c r="G188" s="89">
        <v>3</v>
      </c>
      <c r="H188" s="89">
        <v>2</v>
      </c>
      <c r="I188" s="89">
        <v>3</v>
      </c>
      <c r="J188" s="89">
        <v>3</v>
      </c>
      <c r="K188" s="89">
        <v>3</v>
      </c>
      <c r="L188" s="89">
        <v>0</v>
      </c>
      <c r="M188" s="89">
        <v>0</v>
      </c>
      <c r="N188" s="89">
        <v>5</v>
      </c>
      <c r="O188" s="89"/>
      <c r="P188" s="89"/>
      <c r="Q188" s="89"/>
      <c r="R188" s="89"/>
      <c r="S188" s="89"/>
      <c r="T188" s="90">
        <f t="shared" si="8"/>
        <v>27</v>
      </c>
      <c r="U188" s="91"/>
      <c r="V188" s="92">
        <v>0.57590277777777776</v>
      </c>
      <c r="W188" s="93" t="s">
        <v>28</v>
      </c>
      <c r="X188" s="94"/>
      <c r="Y188" s="94"/>
      <c r="Z188" s="95"/>
      <c r="AA188" s="96"/>
      <c r="AB188" s="97"/>
      <c r="AC188" s="98" t="str">
        <f>TEXT(IF($E186="","",(IF($E187="",T186/(15-(COUNTIF($E186:$S186,""))),(IF($E188="",(T186+T187)/(30-(COUNTIF($E186:$S186,"")+COUNTIF($E187:$S187,""))), (T186+T187+T188)/(45-(COUNTIF($E186:$S186,"")+COUNTIF($E187:$S187,"")+COUNTIF($E188:$S188,"")))))))),"0,00")</f>
        <v>2,90</v>
      </c>
      <c r="AD188" s="99"/>
    </row>
    <row r="189" spans="1:30" ht="15.75" thickBot="1">
      <c r="A189" s="64">
        <v>149</v>
      </c>
      <c r="B189" s="65" t="s">
        <v>118</v>
      </c>
      <c r="C189" s="66" t="s">
        <v>119</v>
      </c>
      <c r="D189" s="66"/>
      <c r="E189" s="67">
        <v>5</v>
      </c>
      <c r="F189" s="67">
        <v>2</v>
      </c>
      <c r="G189" s="67">
        <v>5</v>
      </c>
      <c r="H189" s="67">
        <v>3</v>
      </c>
      <c r="I189" s="67">
        <v>1</v>
      </c>
      <c r="J189" s="67">
        <v>2</v>
      </c>
      <c r="K189" s="67">
        <v>3</v>
      </c>
      <c r="L189" s="67">
        <v>2</v>
      </c>
      <c r="M189" s="67">
        <v>3</v>
      </c>
      <c r="N189" s="67">
        <v>5</v>
      </c>
      <c r="O189" s="67"/>
      <c r="P189" s="67"/>
      <c r="Q189" s="67"/>
      <c r="R189" s="67"/>
      <c r="S189" s="67"/>
      <c r="T189" s="68">
        <f t="shared" si="8"/>
        <v>31</v>
      </c>
      <c r="U189" s="69"/>
      <c r="V189" s="70">
        <f>SUM(T189:T191)+IF(ISNUMBER(U189),U189,0)+IF(ISNUMBER(U190),U190,0)+IF(ISNUMBER(U191),U191,0)</f>
        <v>91</v>
      </c>
      <c r="W189" s="71">
        <f>COUNTIF($E189:$S189,0)+COUNTIF($E190:$S190,0)+COUNTIF($E191:$S191,0)</f>
        <v>2</v>
      </c>
      <c r="X189" s="71">
        <f>COUNTIF($E189:$S189,1)+COUNTIF($E190:$S190,1)+COUNTIF($E191:$S191,1)</f>
        <v>3</v>
      </c>
      <c r="Y189" s="71">
        <f>COUNTIF($E189:$S189,2)+COUNTIF($E190:$S190,2)+COUNTIF($E191:$S191,2)</f>
        <v>5</v>
      </c>
      <c r="Z189" s="71">
        <f>COUNTIF($E189:$S189,3)+COUNTIF($E190:$S190,3)+COUNTIF($E191:$S191,3)</f>
        <v>11</v>
      </c>
      <c r="AA189" s="71">
        <f>COUNTIF($E189:$S189,5)+COUNTIF($E190:$S190,5)+COUNTIF($E191:$S191,5)</f>
        <v>9</v>
      </c>
      <c r="AB189" s="72">
        <f>COUNTIF($E189:$S189,"5*")+COUNTIF($E190:$S190,"5*")+COUNTIF($E191:$S191,"5*")</f>
        <v>0</v>
      </c>
      <c r="AC189" s="73">
        <f>COUNTIF($E189:$S189,20)+COUNTIF($E190:$S190,20)+COUNTIF($E191:$S191,20)</f>
        <v>0</v>
      </c>
      <c r="AD189" s="99"/>
    </row>
    <row r="190" spans="1:30" ht="16.5" thickBot="1">
      <c r="A190" s="74" t="s">
        <v>146</v>
      </c>
      <c r="B190" s="75" t="s">
        <v>23</v>
      </c>
      <c r="C190" s="75" t="s">
        <v>64</v>
      </c>
      <c r="D190" s="75"/>
      <c r="E190" s="76">
        <v>5</v>
      </c>
      <c r="F190" s="76">
        <v>1</v>
      </c>
      <c r="G190" s="76">
        <v>5</v>
      </c>
      <c r="H190" s="76">
        <v>5</v>
      </c>
      <c r="I190" s="76">
        <v>5</v>
      </c>
      <c r="J190" s="76">
        <v>3</v>
      </c>
      <c r="K190" s="76">
        <v>3</v>
      </c>
      <c r="L190" s="76">
        <v>0</v>
      </c>
      <c r="M190" s="76">
        <v>5</v>
      </c>
      <c r="N190" s="76">
        <v>3</v>
      </c>
      <c r="O190" s="76"/>
      <c r="P190" s="76"/>
      <c r="Q190" s="76"/>
      <c r="R190" s="76"/>
      <c r="S190" s="76"/>
      <c r="T190" s="77">
        <f t="shared" si="8"/>
        <v>35</v>
      </c>
      <c r="U190" s="78"/>
      <c r="V190" s="79">
        <v>0.43611111111111106</v>
      </c>
      <c r="W190" s="80" t="s">
        <v>25</v>
      </c>
      <c r="X190" s="81"/>
      <c r="Y190" s="81"/>
      <c r="Z190" s="82"/>
      <c r="AA190" s="82"/>
      <c r="AB190" s="83"/>
      <c r="AC190" s="84" t="str">
        <f>TEXT( (V191-V190+0.00000000000001),"[hh].mm.ss")</f>
        <v>04.10.12</v>
      </c>
      <c r="AD190" s="99"/>
    </row>
    <row r="191" spans="1:30" ht="15.75" thickBot="1">
      <c r="A191" s="85" t="s">
        <v>26</v>
      </c>
      <c r="B191" s="86" t="s">
        <v>56</v>
      </c>
      <c r="C191" s="87"/>
      <c r="D191" s="88"/>
      <c r="E191" s="89">
        <v>2</v>
      </c>
      <c r="F191" s="89">
        <v>5</v>
      </c>
      <c r="G191" s="89">
        <v>3</v>
      </c>
      <c r="H191" s="89">
        <v>3</v>
      </c>
      <c r="I191" s="89">
        <v>2</v>
      </c>
      <c r="J191" s="89">
        <v>3</v>
      </c>
      <c r="K191" s="89">
        <v>1</v>
      </c>
      <c r="L191" s="89">
        <v>0</v>
      </c>
      <c r="M191" s="89">
        <v>3</v>
      </c>
      <c r="N191" s="89">
        <v>3</v>
      </c>
      <c r="O191" s="89"/>
      <c r="P191" s="89"/>
      <c r="Q191" s="89"/>
      <c r="R191" s="89"/>
      <c r="S191" s="89"/>
      <c r="T191" s="90">
        <f t="shared" si="8"/>
        <v>25</v>
      </c>
      <c r="U191" s="91"/>
      <c r="V191" s="92">
        <v>0.60986111111111108</v>
      </c>
      <c r="W191" s="93" t="s">
        <v>28</v>
      </c>
      <c r="X191" s="94"/>
      <c r="Y191" s="94"/>
      <c r="Z191" s="95"/>
      <c r="AA191" s="96"/>
      <c r="AB191" s="97"/>
      <c r="AC191" s="98" t="str">
        <f>TEXT(IF($E189="","",(IF($E190="",T189/(15-(COUNTIF($E189:$S189,""))),(IF($E191="",(T189+T190)/(30-(COUNTIF($E189:$S189,"")+COUNTIF($E190:$S190,""))), (T189+T190+T191)/(45-(COUNTIF($E189:$S189,"")+COUNTIF($E190:$S190,"")+COUNTIF($E191:$S191,"")))))))),"0,00")</f>
        <v>3,03</v>
      </c>
      <c r="AD191" s="99"/>
    </row>
    <row r="192" spans="1:30" ht="15.75" thickBot="1">
      <c r="A192" s="64">
        <v>148</v>
      </c>
      <c r="B192" s="65" t="s">
        <v>121</v>
      </c>
      <c r="C192" s="66" t="s">
        <v>58</v>
      </c>
      <c r="D192" s="66"/>
      <c r="E192" s="67">
        <v>5</v>
      </c>
      <c r="F192" s="67">
        <v>3</v>
      </c>
      <c r="G192" s="67">
        <v>3</v>
      </c>
      <c r="H192" s="67">
        <v>3</v>
      </c>
      <c r="I192" s="67">
        <v>3</v>
      </c>
      <c r="J192" s="67">
        <v>5</v>
      </c>
      <c r="K192" s="67">
        <v>3</v>
      </c>
      <c r="L192" s="67">
        <v>0</v>
      </c>
      <c r="M192" s="67">
        <v>2</v>
      </c>
      <c r="N192" s="67">
        <v>3</v>
      </c>
      <c r="O192" s="67"/>
      <c r="P192" s="67"/>
      <c r="Q192" s="67"/>
      <c r="R192" s="67"/>
      <c r="S192" s="67"/>
      <c r="T192" s="68">
        <f t="shared" si="8"/>
        <v>30</v>
      </c>
      <c r="U192" s="69"/>
      <c r="V192" s="70">
        <f>SUM(T192:T194)+IF(ISNUMBER(U192),U192,0)+IF(ISNUMBER(U193),U193,0)+IF(ISNUMBER(U194),U194,0)</f>
        <v>96</v>
      </c>
      <c r="W192" s="71">
        <f>COUNTIF($E192:$S192,0)+COUNTIF($E193:$S193,0)+COUNTIF($E194:$S194,0)</f>
        <v>3</v>
      </c>
      <c r="X192" s="71">
        <f>COUNTIF($E192:$S192,1)+COUNTIF($E193:$S193,1)+COUNTIF($E194:$S194,1)</f>
        <v>0</v>
      </c>
      <c r="Y192" s="71">
        <f>COUNTIF($E192:$S192,2)+COUNTIF($E193:$S193,2)+COUNTIF($E194:$S194,2)</f>
        <v>1</v>
      </c>
      <c r="Z192" s="71">
        <f>COUNTIF($E192:$S192,3)+COUNTIF($E193:$S193,3)+COUNTIF($E194:$S194,3)</f>
        <v>18</v>
      </c>
      <c r="AA192" s="71">
        <f>COUNTIF($E192:$S192,5)+COUNTIF($E193:$S193,5)+COUNTIF($E194:$S194,5)</f>
        <v>8</v>
      </c>
      <c r="AB192" s="72">
        <f>COUNTIF($E192:$S192,"5*")+COUNTIF($E193:$S193,"5*")+COUNTIF($E194:$S194,"5*")</f>
        <v>0</v>
      </c>
      <c r="AC192" s="73">
        <f>COUNTIF($E192:$S192,20)+COUNTIF($E193:$S193,20)+COUNTIF($E194:$S194,20)</f>
        <v>0</v>
      </c>
      <c r="AD192" s="99"/>
    </row>
    <row r="193" spans="1:30" ht="16.5" thickBot="1">
      <c r="A193" s="74" t="s">
        <v>147</v>
      </c>
      <c r="B193" s="75" t="s">
        <v>23</v>
      </c>
      <c r="C193" s="75" t="s">
        <v>123</v>
      </c>
      <c r="D193" s="75"/>
      <c r="E193" s="76">
        <v>3</v>
      </c>
      <c r="F193" s="76">
        <v>3</v>
      </c>
      <c r="G193" s="76">
        <v>5</v>
      </c>
      <c r="H193" s="76">
        <v>3</v>
      </c>
      <c r="I193" s="76">
        <v>3</v>
      </c>
      <c r="J193" s="76">
        <v>5</v>
      </c>
      <c r="K193" s="76">
        <v>3</v>
      </c>
      <c r="L193" s="76">
        <v>0</v>
      </c>
      <c r="M193" s="76">
        <v>5</v>
      </c>
      <c r="N193" s="76">
        <v>3</v>
      </c>
      <c r="O193" s="76"/>
      <c r="P193" s="76"/>
      <c r="Q193" s="76"/>
      <c r="R193" s="76"/>
      <c r="S193" s="76"/>
      <c r="T193" s="77">
        <f t="shared" si="8"/>
        <v>33</v>
      </c>
      <c r="U193" s="78"/>
      <c r="V193" s="79">
        <v>0.43541666666666662</v>
      </c>
      <c r="W193" s="80" t="s">
        <v>25</v>
      </c>
      <c r="X193" s="81"/>
      <c r="Y193" s="81"/>
      <c r="Z193" s="82"/>
      <c r="AA193" s="82"/>
      <c r="AB193" s="83"/>
      <c r="AC193" s="84" t="str">
        <f>TEXT( (V194-V193+0.00000000000001),"[hh].mm.ss")</f>
        <v>04.03.15</v>
      </c>
      <c r="AD193" s="99"/>
    </row>
    <row r="194" spans="1:30" ht="15.75" thickBot="1">
      <c r="A194" s="85" t="s">
        <v>26</v>
      </c>
      <c r="B194" s="86" t="s">
        <v>56</v>
      </c>
      <c r="C194" s="87"/>
      <c r="D194" s="88"/>
      <c r="E194" s="89">
        <v>5</v>
      </c>
      <c r="F194" s="89">
        <v>3</v>
      </c>
      <c r="G194" s="89">
        <v>3</v>
      </c>
      <c r="H194" s="89">
        <v>5</v>
      </c>
      <c r="I194" s="89">
        <v>3</v>
      </c>
      <c r="J194" s="89">
        <v>5</v>
      </c>
      <c r="K194" s="89">
        <v>3</v>
      </c>
      <c r="L194" s="89">
        <v>0</v>
      </c>
      <c r="M194" s="89">
        <v>3</v>
      </c>
      <c r="N194" s="89">
        <v>3</v>
      </c>
      <c r="O194" s="89"/>
      <c r="P194" s="89"/>
      <c r="Q194" s="89"/>
      <c r="R194" s="89"/>
      <c r="S194" s="89"/>
      <c r="T194" s="90">
        <f t="shared" si="8"/>
        <v>33</v>
      </c>
      <c r="U194" s="91"/>
      <c r="V194" s="92">
        <v>0.60434027777777777</v>
      </c>
      <c r="W194" s="93" t="s">
        <v>28</v>
      </c>
      <c r="X194" s="94"/>
      <c r="Y194" s="94"/>
      <c r="Z194" s="95"/>
      <c r="AA194" s="96"/>
      <c r="AB194" s="97"/>
      <c r="AC194" s="98" t="str">
        <f>TEXT(IF($E192="","",(IF($E193="",T192/(15-(COUNTIF($E192:$S192,""))),(IF($E194="",(T192+T193)/(30-(COUNTIF($E192:$S192,"")+COUNTIF($E193:$S193,""))), (T192+T193+T194)/(45-(COUNTIF($E192:$S192,"")+COUNTIF($E193:$S193,"")+COUNTIF($E194:$S194,"")))))))),"0,00")</f>
        <v>3,20</v>
      </c>
      <c r="AD194" s="99"/>
    </row>
    <row r="195" spans="1:30" ht="15.75" thickBot="1">
      <c r="A195" s="64">
        <v>78</v>
      </c>
      <c r="B195" s="65" t="s">
        <v>69</v>
      </c>
      <c r="C195" s="66" t="s">
        <v>70</v>
      </c>
      <c r="D195" s="66"/>
      <c r="E195" s="67">
        <v>0</v>
      </c>
      <c r="F195" s="67">
        <v>2</v>
      </c>
      <c r="G195" s="67">
        <v>5</v>
      </c>
      <c r="H195" s="67">
        <v>5</v>
      </c>
      <c r="I195" s="67">
        <v>0</v>
      </c>
      <c r="J195" s="67">
        <v>5</v>
      </c>
      <c r="K195" s="67">
        <v>5</v>
      </c>
      <c r="L195" s="67"/>
      <c r="M195" s="67"/>
      <c r="N195" s="67"/>
      <c r="O195" s="67"/>
      <c r="P195" s="67"/>
      <c r="Q195" s="67"/>
      <c r="R195" s="67"/>
      <c r="S195" s="67"/>
      <c r="T195" s="68">
        <f t="shared" si="8"/>
        <v>22</v>
      </c>
      <c r="U195" s="69" t="s">
        <v>10</v>
      </c>
      <c r="V195" s="70">
        <f>SUM(T195:T197)+IF(ISNUMBER(U195),U195,0)+IF(ISNUMBER(U196),U196,0)+IF(ISNUMBER(U197),U197,0)</f>
        <v>22</v>
      </c>
      <c r="W195" s="71">
        <f>COUNTIF($E195:$S195,0)+COUNTIF($E196:$S196,0)+COUNTIF($E197:$S197,0)</f>
        <v>2</v>
      </c>
      <c r="X195" s="71">
        <f>COUNTIF($E195:$S195,1)+COUNTIF($E196:$S196,1)+COUNTIF($E197:$S197,1)</f>
        <v>0</v>
      </c>
      <c r="Y195" s="71">
        <f>COUNTIF($E195:$S195,2)+COUNTIF($E196:$S196,2)+COUNTIF($E197:$S197,2)</f>
        <v>1</v>
      </c>
      <c r="Z195" s="71">
        <f>COUNTIF($E195:$S195,3)+COUNTIF($E196:$S196,3)+COUNTIF($E197:$S197,3)</f>
        <v>0</v>
      </c>
      <c r="AA195" s="71">
        <f>COUNTIF($E195:$S195,5)+COUNTIF($E196:$S196,5)+COUNTIF($E197:$S197,5)</f>
        <v>4</v>
      </c>
      <c r="AB195" s="72">
        <f>COUNTIF($E195:$S195,"5*")+COUNTIF($E196:$S196,"5*")+COUNTIF($E197:$S197,"5*")</f>
        <v>0</v>
      </c>
      <c r="AC195" s="73">
        <f>COUNTIF($E195:$S195,20)+COUNTIF($E196:$S196,20)+COUNTIF($E197:$S197,20)</f>
        <v>0</v>
      </c>
      <c r="AD195" s="99"/>
    </row>
    <row r="196" spans="1:30" ht="16.5" thickBot="1">
      <c r="A196" s="74"/>
      <c r="B196" s="75" t="s">
        <v>36</v>
      </c>
      <c r="C196" s="75" t="s">
        <v>37</v>
      </c>
      <c r="D196" s="75"/>
      <c r="E196" s="76"/>
      <c r="F196" s="76"/>
      <c r="G196" s="76"/>
      <c r="H196" s="76"/>
      <c r="I196" s="76"/>
      <c r="J196" s="76"/>
      <c r="K196" s="76"/>
      <c r="L196" s="76"/>
      <c r="M196" s="76"/>
      <c r="N196" s="76"/>
      <c r="O196" s="76"/>
      <c r="P196" s="76"/>
      <c r="Q196" s="76"/>
      <c r="R196" s="76"/>
      <c r="S196" s="76"/>
      <c r="T196" s="77" t="str">
        <f t="shared" si="8"/>
        <v/>
      </c>
      <c r="U196" s="78"/>
      <c r="V196" s="79">
        <v>0.44722222222222213</v>
      </c>
      <c r="W196" s="80" t="s">
        <v>25</v>
      </c>
      <c r="X196" s="81"/>
      <c r="Y196" s="81"/>
      <c r="Z196" s="82"/>
      <c r="AA196" s="82"/>
      <c r="AB196" s="83"/>
      <c r="AC196" s="84" t="str">
        <f>TEXT( (V197-V196+0.00000000000001),"[hh].mm.ss")</f>
        <v>01.20.12</v>
      </c>
      <c r="AD196" s="99"/>
    </row>
    <row r="197" spans="1:30" ht="15.75" thickBot="1">
      <c r="A197" s="85" t="s">
        <v>26</v>
      </c>
      <c r="B197" s="86" t="s">
        <v>56</v>
      </c>
      <c r="C197" s="87"/>
      <c r="D197" s="88"/>
      <c r="E197" s="89"/>
      <c r="F197" s="89"/>
      <c r="G197" s="89"/>
      <c r="H197" s="89"/>
      <c r="I197" s="89"/>
      <c r="J197" s="89"/>
      <c r="K197" s="89"/>
      <c r="L197" s="89"/>
      <c r="M197" s="89"/>
      <c r="N197" s="89"/>
      <c r="O197" s="89"/>
      <c r="P197" s="89"/>
      <c r="Q197" s="89"/>
      <c r="R197" s="89"/>
      <c r="S197" s="89"/>
      <c r="T197" s="90" t="str">
        <f t="shared" si="8"/>
        <v/>
      </c>
      <c r="U197" s="91"/>
      <c r="V197" s="92">
        <v>0.50291666666666668</v>
      </c>
      <c r="W197" s="93" t="s">
        <v>28</v>
      </c>
      <c r="X197" s="94"/>
      <c r="Y197" s="94"/>
      <c r="Z197" s="95"/>
      <c r="AA197" s="96"/>
      <c r="AB197" s="97"/>
      <c r="AC197" s="98" t="str">
        <f>TEXT(IF($E195="","",(IF($E196="",T195/(15-(COUNTIF($E195:$S195,""))),(IF($E197="",(T195+T196)/(30-(COUNTIF($E195:$S195,"")+COUNTIF($E196:$S196,""))), (T195+T196+T197)/(45-(COUNTIF($E195:$S195,"")+COUNTIF($E196:$S196,"")+COUNTIF($E197:$S197,"")))))))),"0,00")</f>
        <v>3,14</v>
      </c>
      <c r="AD197" s="99"/>
    </row>
    <row r="198" spans="1:30">
      <c r="A198" s="99"/>
      <c r="B198" s="99"/>
      <c r="C198" s="99"/>
      <c r="D198" s="99"/>
      <c r="E198" s="99"/>
      <c r="F198" s="99"/>
      <c r="G198" s="99"/>
      <c r="H198" s="99"/>
      <c r="I198" s="99"/>
      <c r="J198" s="99"/>
      <c r="K198" s="99"/>
      <c r="L198" s="99"/>
      <c r="M198" s="99"/>
      <c r="N198" s="99"/>
      <c r="O198" s="99"/>
      <c r="P198" s="99"/>
      <c r="Q198" s="99"/>
      <c r="R198" s="99"/>
      <c r="S198" s="99"/>
      <c r="T198" s="99"/>
      <c r="U198" s="99"/>
      <c r="V198" s="99"/>
      <c r="W198" s="104"/>
      <c r="X198" s="104"/>
      <c r="Y198" s="104"/>
      <c r="Z198" s="104"/>
      <c r="AA198" s="104"/>
      <c r="AB198" s="104"/>
      <c r="AC198" s="105"/>
      <c r="AD198" s="99"/>
    </row>
    <row r="199" spans="1:30">
      <c r="A199" s="99"/>
      <c r="B199" s="99"/>
      <c r="C199" s="99"/>
      <c r="D199" s="99"/>
      <c r="E199" s="99"/>
      <c r="F199" s="99"/>
      <c r="G199" s="99"/>
      <c r="H199" s="99"/>
      <c r="I199" s="99"/>
      <c r="J199" s="99"/>
      <c r="K199" s="99"/>
      <c r="L199" s="99"/>
      <c r="M199" s="99"/>
      <c r="N199" s="99"/>
      <c r="O199" s="99"/>
      <c r="P199" s="99"/>
      <c r="Q199" s="99"/>
      <c r="R199" s="99"/>
      <c r="S199" s="99"/>
      <c r="T199" s="99"/>
      <c r="U199" s="99"/>
      <c r="V199" s="99"/>
      <c r="W199" s="104"/>
      <c r="X199" s="104"/>
      <c r="Y199" s="104"/>
      <c r="Z199" s="104"/>
      <c r="AA199" s="104"/>
      <c r="AB199" s="104"/>
      <c r="AC199" s="105"/>
      <c r="AD199" s="99"/>
    </row>
    <row r="200" spans="1:30">
      <c r="A200" s="99"/>
      <c r="B200" s="99"/>
      <c r="C200" s="99"/>
      <c r="D200" s="99"/>
      <c r="E200" s="99"/>
      <c r="F200" s="99"/>
      <c r="G200" s="99"/>
      <c r="H200" s="99"/>
      <c r="I200" s="99"/>
      <c r="J200" s="99"/>
      <c r="K200" s="99"/>
      <c r="L200" s="99"/>
      <c r="M200" s="99"/>
      <c r="N200" s="99"/>
      <c r="O200" s="99"/>
      <c r="P200" s="99"/>
      <c r="Q200" s="99"/>
      <c r="R200" s="99"/>
      <c r="S200" s="99"/>
      <c r="T200" s="99"/>
      <c r="U200" s="99"/>
      <c r="V200" s="99"/>
      <c r="W200" s="104"/>
      <c r="X200" s="104"/>
      <c r="Y200" s="104"/>
      <c r="Z200" s="104"/>
      <c r="AA200" s="104"/>
      <c r="AB200" s="104"/>
      <c r="AC200" s="105"/>
      <c r="AD200" s="99"/>
    </row>
    <row r="201" spans="1:30">
      <c r="A201" s="99"/>
      <c r="B201" s="99"/>
      <c r="C201" s="99"/>
      <c r="D201" s="99"/>
      <c r="E201" s="99"/>
      <c r="F201" s="99"/>
      <c r="G201" s="99"/>
      <c r="H201" s="99"/>
      <c r="I201" s="99"/>
      <c r="J201" s="99"/>
      <c r="K201" s="99"/>
      <c r="L201" s="99"/>
      <c r="M201" s="99"/>
      <c r="N201" s="99"/>
      <c r="O201" s="99"/>
      <c r="P201" s="99"/>
      <c r="Q201" s="99"/>
      <c r="R201" s="99"/>
      <c r="S201" s="99"/>
      <c r="T201" s="99"/>
      <c r="U201" s="99"/>
      <c r="V201" s="99"/>
      <c r="W201" s="104"/>
      <c r="X201" s="104"/>
      <c r="Y201" s="104"/>
      <c r="Z201" s="104"/>
      <c r="AA201" s="104"/>
      <c r="AB201" s="104"/>
      <c r="AC201" s="105"/>
      <c r="AD201" s="99"/>
    </row>
    <row r="202" spans="1:30">
      <c r="A202" s="99"/>
      <c r="B202" s="99"/>
      <c r="C202" s="99"/>
      <c r="D202" s="99"/>
      <c r="E202" s="99"/>
      <c r="F202" s="99"/>
      <c r="G202" s="99"/>
      <c r="H202" s="99"/>
      <c r="I202" s="99"/>
      <c r="J202" s="99"/>
      <c r="K202" s="99"/>
      <c r="L202" s="99"/>
      <c r="M202" s="99"/>
      <c r="N202" s="99"/>
      <c r="O202" s="99"/>
      <c r="P202" s="99"/>
      <c r="Q202" s="99"/>
      <c r="R202" s="99"/>
      <c r="S202" s="99"/>
      <c r="T202" s="99"/>
      <c r="U202" s="99"/>
      <c r="V202" s="99"/>
      <c r="W202" s="104"/>
      <c r="X202" s="104"/>
      <c r="Y202" s="104"/>
      <c r="Z202" s="104"/>
      <c r="AA202" s="104"/>
      <c r="AB202" s="104"/>
      <c r="AC202" s="105"/>
      <c r="AD202" s="99"/>
    </row>
    <row r="203" spans="1:30">
      <c r="A203" s="99"/>
      <c r="B203" s="99"/>
      <c r="C203" s="99"/>
      <c r="D203" s="99"/>
      <c r="E203" s="99"/>
      <c r="F203" s="99"/>
      <c r="G203" s="99"/>
      <c r="H203" s="99"/>
      <c r="I203" s="99"/>
      <c r="J203" s="99"/>
      <c r="K203" s="99"/>
      <c r="L203" s="99"/>
      <c r="M203" s="99"/>
      <c r="N203" s="99"/>
      <c r="O203" s="99"/>
      <c r="P203" s="99"/>
      <c r="Q203" s="99"/>
      <c r="R203" s="99"/>
      <c r="S203" s="99"/>
      <c r="T203" s="99"/>
      <c r="U203" s="99"/>
      <c r="V203" s="99"/>
      <c r="W203" s="104"/>
      <c r="X203" s="104"/>
      <c r="Y203" s="104"/>
      <c r="Z203" s="104"/>
      <c r="AA203" s="104"/>
      <c r="AB203" s="104"/>
      <c r="AC203" s="105"/>
      <c r="AD203" s="99"/>
    </row>
    <row r="204" spans="1:30">
      <c r="A204" s="99"/>
      <c r="B204" s="99"/>
      <c r="C204" s="99"/>
      <c r="D204" s="99"/>
      <c r="E204" s="99"/>
      <c r="F204" s="99"/>
      <c r="G204" s="99"/>
      <c r="H204" s="99"/>
      <c r="I204" s="99"/>
      <c r="J204" s="99"/>
      <c r="K204" s="99"/>
      <c r="L204" s="99"/>
      <c r="M204" s="99"/>
      <c r="N204" s="99"/>
      <c r="O204" s="99"/>
      <c r="P204" s="99"/>
      <c r="Q204" s="99"/>
      <c r="R204" s="99"/>
      <c r="S204" s="99"/>
      <c r="T204" s="99"/>
      <c r="U204" s="99"/>
      <c r="V204" s="99"/>
      <c r="W204" s="104"/>
      <c r="X204" s="104"/>
      <c r="Y204" s="104"/>
      <c r="Z204" s="104"/>
      <c r="AA204" s="104"/>
      <c r="AB204" s="104"/>
      <c r="AC204" s="105"/>
      <c r="AD204" s="99"/>
    </row>
    <row r="205" spans="1:30">
      <c r="A205" s="99"/>
      <c r="B205" s="99"/>
      <c r="C205" s="99"/>
      <c r="D205" s="99"/>
      <c r="E205" s="99"/>
      <c r="F205" s="99"/>
      <c r="G205" s="99"/>
      <c r="H205" s="99"/>
      <c r="I205" s="99"/>
      <c r="J205" s="99"/>
      <c r="K205" s="99"/>
      <c r="L205" s="99"/>
      <c r="M205" s="99"/>
      <c r="N205" s="99"/>
      <c r="O205" s="99"/>
      <c r="P205" s="99"/>
      <c r="Q205" s="99"/>
      <c r="R205" s="99"/>
      <c r="S205" s="99"/>
      <c r="T205" s="99"/>
      <c r="U205" s="99"/>
      <c r="V205" s="99"/>
      <c r="W205" s="104"/>
      <c r="X205" s="104"/>
      <c r="Y205" s="104"/>
      <c r="Z205" s="104"/>
      <c r="AA205" s="104"/>
      <c r="AB205" s="104"/>
      <c r="AC205" s="105"/>
      <c r="AD205" s="99"/>
    </row>
    <row r="206" spans="1:30">
      <c r="A206" s="99"/>
      <c r="B206" s="99"/>
      <c r="C206" s="99"/>
      <c r="D206" s="99"/>
      <c r="E206" s="99"/>
      <c r="F206" s="99"/>
      <c r="G206" s="99"/>
      <c r="H206" s="99"/>
      <c r="I206" s="99"/>
      <c r="J206" s="99"/>
      <c r="K206" s="99"/>
      <c r="L206" s="99"/>
      <c r="M206" s="99"/>
      <c r="N206" s="99"/>
      <c r="O206" s="99"/>
      <c r="P206" s="99"/>
      <c r="Q206" s="99"/>
      <c r="R206" s="99"/>
      <c r="S206" s="99"/>
      <c r="T206" s="99"/>
      <c r="U206" s="99"/>
      <c r="V206" s="99"/>
      <c r="W206" s="104"/>
      <c r="X206" s="104"/>
      <c r="Y206" s="104"/>
      <c r="Z206" s="104"/>
      <c r="AA206" s="104"/>
      <c r="AB206" s="104"/>
      <c r="AC206" s="105"/>
      <c r="AD206" s="99"/>
    </row>
    <row r="207" spans="1:30">
      <c r="A207" s="99"/>
      <c r="B207" s="99"/>
      <c r="C207" s="99"/>
      <c r="D207" s="99"/>
      <c r="E207" s="99"/>
      <c r="F207" s="99"/>
      <c r="G207" s="99"/>
      <c r="H207" s="99"/>
      <c r="I207" s="99"/>
      <c r="J207" s="99"/>
      <c r="K207" s="99"/>
      <c r="L207" s="99"/>
      <c r="M207" s="99"/>
      <c r="N207" s="99"/>
      <c r="O207" s="99"/>
      <c r="P207" s="99"/>
      <c r="Q207" s="99"/>
      <c r="R207" s="99"/>
      <c r="S207" s="99"/>
      <c r="T207" s="99"/>
      <c r="U207" s="99"/>
      <c r="V207" s="99"/>
      <c r="W207" s="104"/>
      <c r="X207" s="104"/>
      <c r="Y207" s="104"/>
      <c r="Z207" s="104"/>
      <c r="AA207" s="104"/>
      <c r="AB207" s="104"/>
      <c r="AC207" s="105"/>
      <c r="AD207" s="99"/>
    </row>
  </sheetData>
  <mergeCells count="2">
    <mergeCell ref="A1:AC1"/>
    <mergeCell ref="A104:AC104"/>
  </mergeCells>
  <pageMargins left="0.70866141732283472" right="0.70866141732283472" top="0.78740157480314965" bottom="0.78740157480314965" header="0.31496062992125984" footer="0.31496062992125984"/>
  <pageSetup paperSize="9" scale="73" orientation="landscape" horizontalDpi="0" verticalDpi="0" r:id="rId1"/>
  <rowBreaks count="2" manualBreakCount="2">
    <brk id="37" max="16383" man="1"/>
    <brk id="103" max="28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D107"/>
  <sheetViews>
    <sheetView topLeftCell="A52" workbookViewId="0">
      <selection activeCell="D70" sqref="D70"/>
    </sheetView>
  </sheetViews>
  <sheetFormatPr defaultRowHeight="15"/>
  <cols>
    <col min="1" max="1" width="5.42578125" customWidth="1"/>
    <col min="2" max="2" width="13.85546875" customWidth="1"/>
    <col min="5" max="19" width="4.5703125" customWidth="1"/>
    <col min="22" max="22" width="11.140625" customWidth="1"/>
    <col min="23" max="28" width="4.5703125" customWidth="1"/>
    <col min="29" max="29" width="6.85546875" customWidth="1"/>
  </cols>
  <sheetData>
    <row r="1" spans="1:30" ht="50.25" thickTop="1">
      <c r="A1" s="109" t="s">
        <v>14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  <c r="S1" s="110"/>
      <c r="T1" s="110"/>
      <c r="U1" s="110"/>
      <c r="V1" s="110"/>
      <c r="W1" s="110"/>
      <c r="X1" s="110"/>
      <c r="Y1" s="110"/>
      <c r="Z1" s="110"/>
      <c r="AA1" s="110"/>
      <c r="AB1" s="110"/>
      <c r="AC1" s="111"/>
    </row>
    <row r="2" spans="1:30" ht="50.25" thickBot="1">
      <c r="A2" s="47"/>
      <c r="B2" s="112" t="s">
        <v>1</v>
      </c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112"/>
      <c r="V2" s="112"/>
      <c r="W2" s="112"/>
      <c r="X2" s="112"/>
      <c r="Y2" s="112"/>
      <c r="Z2" s="112"/>
      <c r="AA2" s="112"/>
      <c r="AB2" s="49" t="s">
        <v>15</v>
      </c>
      <c r="AC2" s="48"/>
    </row>
    <row r="3" spans="1:30" ht="34.5">
      <c r="A3" s="13"/>
      <c r="B3" s="42" t="s">
        <v>3</v>
      </c>
      <c r="C3" s="2"/>
      <c r="D3" s="2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44">
        <v>9</v>
      </c>
    </row>
    <row r="4" spans="1:30" ht="15.75">
      <c r="A4" s="18">
        <v>0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40" t="s">
        <v>4</v>
      </c>
      <c r="AB4" s="7"/>
      <c r="AC4" s="14"/>
    </row>
    <row r="5" spans="1:30" ht="16.5" thickBot="1">
      <c r="A5" s="12"/>
      <c r="B5" s="37" t="s">
        <v>13</v>
      </c>
      <c r="C5" s="4"/>
      <c r="D5" s="4"/>
      <c r="E5" s="5"/>
      <c r="F5" s="5"/>
      <c r="G5" s="5"/>
      <c r="H5" s="5"/>
      <c r="I5" s="5"/>
      <c r="J5" s="5"/>
      <c r="K5" s="5"/>
      <c r="L5" s="5"/>
      <c r="M5" s="5"/>
      <c r="N5" s="5"/>
      <c r="O5" s="38" t="s">
        <v>5</v>
      </c>
      <c r="P5" s="5"/>
      <c r="Q5" s="5"/>
      <c r="R5" s="5"/>
      <c r="S5" s="5"/>
      <c r="T5" s="1"/>
      <c r="U5" s="1"/>
      <c r="V5" s="39">
        <v>43344</v>
      </c>
      <c r="W5" s="11"/>
      <c r="X5" s="11"/>
      <c r="Y5" s="11"/>
      <c r="Z5" s="1"/>
      <c r="AA5" s="41" t="s">
        <v>6</v>
      </c>
      <c r="AB5" s="6"/>
      <c r="AC5" s="15"/>
    </row>
    <row r="6" spans="1:30">
      <c r="A6" s="28"/>
      <c r="B6" s="16"/>
      <c r="C6" s="16"/>
      <c r="D6" s="16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29" t="s">
        <v>7</v>
      </c>
      <c r="U6" s="21"/>
      <c r="V6" s="23"/>
      <c r="W6" s="33" t="s">
        <v>8</v>
      </c>
      <c r="X6" s="34"/>
      <c r="Y6" s="34"/>
      <c r="Z6" s="35"/>
      <c r="AA6" s="35"/>
      <c r="AB6" s="35"/>
      <c r="AC6" s="36"/>
    </row>
    <row r="7" spans="1:30" ht="15.75" thickBot="1">
      <c r="A7" s="30"/>
      <c r="B7" s="20"/>
      <c r="C7" s="20"/>
      <c r="D7" s="20"/>
      <c r="E7" s="31">
        <v>1</v>
      </c>
      <c r="F7" s="31">
        <v>2</v>
      </c>
      <c r="G7" s="31">
        <v>3</v>
      </c>
      <c r="H7" s="31">
        <v>4</v>
      </c>
      <c r="I7" s="31">
        <v>5</v>
      </c>
      <c r="J7" s="31">
        <v>6</v>
      </c>
      <c r="K7" s="31">
        <v>7</v>
      </c>
      <c r="L7" s="31">
        <v>8</v>
      </c>
      <c r="M7" s="31">
        <v>9</v>
      </c>
      <c r="N7" s="31">
        <v>10</v>
      </c>
      <c r="O7" s="31">
        <v>11</v>
      </c>
      <c r="P7" s="31">
        <v>12</v>
      </c>
      <c r="Q7" s="31">
        <v>13</v>
      </c>
      <c r="R7" s="31">
        <v>14</v>
      </c>
      <c r="S7" s="31">
        <v>15</v>
      </c>
      <c r="T7" s="32" t="s">
        <v>9</v>
      </c>
      <c r="U7" s="32" t="s">
        <v>10</v>
      </c>
      <c r="V7" s="22" t="s">
        <v>11</v>
      </c>
      <c r="W7" s="24">
        <v>0</v>
      </c>
      <c r="X7" s="25">
        <v>1</v>
      </c>
      <c r="Y7" s="25">
        <v>2</v>
      </c>
      <c r="Z7" s="25">
        <v>3</v>
      </c>
      <c r="AA7" s="25">
        <v>5</v>
      </c>
      <c r="AB7" s="27" t="s">
        <v>12</v>
      </c>
      <c r="AC7" s="26">
        <v>20</v>
      </c>
    </row>
    <row r="8" spans="1:30" ht="15.75" thickBot="1">
      <c r="A8" s="64">
        <v>206</v>
      </c>
      <c r="B8" s="65" t="s">
        <v>152</v>
      </c>
      <c r="C8" s="66" t="s">
        <v>81</v>
      </c>
      <c r="D8" s="66"/>
      <c r="E8" s="67">
        <v>1</v>
      </c>
      <c r="F8" s="67">
        <v>0</v>
      </c>
      <c r="G8" s="67">
        <v>0</v>
      </c>
      <c r="H8" s="67">
        <v>0</v>
      </c>
      <c r="I8" s="67">
        <v>3</v>
      </c>
      <c r="J8" s="67">
        <v>3</v>
      </c>
      <c r="K8" s="67">
        <v>0</v>
      </c>
      <c r="L8" s="67">
        <v>0</v>
      </c>
      <c r="M8" s="67">
        <v>0</v>
      </c>
      <c r="N8" s="67">
        <v>0</v>
      </c>
      <c r="O8" s="67"/>
      <c r="P8" s="67"/>
      <c r="Q8" s="67"/>
      <c r="R8" s="67"/>
      <c r="S8" s="67"/>
      <c r="T8" s="68">
        <f t="shared" ref="T8:T39" si="0">IF(E8="","",SUM(E8:S8)+(COUNTIF(E8:S8,"5*")*5))</f>
        <v>7</v>
      </c>
      <c r="U8" s="69"/>
      <c r="V8" s="70">
        <f>SUM(T8:T10)+IF(ISNUMBER(U8),U8,0)+IF(ISNUMBER(U9),U9,0)+IF(ISNUMBER(U10),U10,0)</f>
        <v>19</v>
      </c>
      <c r="W8" s="71">
        <f>COUNTIF($E8:$S8,0)+COUNTIF($E9:$S9,0)+COUNTIF($E10:$S10,0)</f>
        <v>18</v>
      </c>
      <c r="X8" s="71">
        <f>COUNTIF($E8:$S8,1)+COUNTIF($E9:$S9,1)+COUNTIF($E10:$S10,1)</f>
        <v>8</v>
      </c>
      <c r="Y8" s="71">
        <f>COUNTIF($E8:$S8,2)+COUNTIF($E9:$S9,2)+COUNTIF($E10:$S10,2)</f>
        <v>1</v>
      </c>
      <c r="Z8" s="71">
        <f>COUNTIF($E8:$S8,3)+COUNTIF($E9:$S9,3)+COUNTIF($E10:$S10,3)</f>
        <v>3</v>
      </c>
      <c r="AA8" s="71">
        <f>COUNTIF($E8:$S8,5)+COUNTIF($E9:$S9,5)+COUNTIF($E10:$S10,5)</f>
        <v>0</v>
      </c>
      <c r="AB8" s="72">
        <f>COUNTIF($E8:$S8,"5*")+COUNTIF($E9:$S9,"5*")+COUNTIF($E10:$S10,"5*")</f>
        <v>0</v>
      </c>
      <c r="AC8" s="73">
        <f>COUNTIF($E8:$S8,20)+COUNTIF($E9:$S9,20)+COUNTIF($E10:$S10,20)</f>
        <v>0</v>
      </c>
      <c r="AD8" s="99"/>
    </row>
    <row r="9" spans="1:30" ht="16.5" thickBot="1">
      <c r="A9" s="74" t="s">
        <v>22</v>
      </c>
      <c r="B9" s="75" t="s">
        <v>23</v>
      </c>
      <c r="C9" s="75" t="s">
        <v>94</v>
      </c>
      <c r="D9" s="75"/>
      <c r="E9" s="76">
        <v>1</v>
      </c>
      <c r="F9" s="76">
        <v>0</v>
      </c>
      <c r="G9" s="76">
        <v>0</v>
      </c>
      <c r="H9" s="76">
        <v>2</v>
      </c>
      <c r="I9" s="76">
        <v>1</v>
      </c>
      <c r="J9" s="76">
        <v>3</v>
      </c>
      <c r="K9" s="76">
        <v>0</v>
      </c>
      <c r="L9" s="76">
        <v>1</v>
      </c>
      <c r="M9" s="76">
        <v>0</v>
      </c>
      <c r="N9" s="76">
        <v>0</v>
      </c>
      <c r="O9" s="76"/>
      <c r="P9" s="76"/>
      <c r="Q9" s="76"/>
      <c r="R9" s="76"/>
      <c r="S9" s="76"/>
      <c r="T9" s="77">
        <f t="shared" si="0"/>
        <v>8</v>
      </c>
      <c r="U9" s="78"/>
      <c r="V9" s="79">
        <v>0.46874999999999994</v>
      </c>
      <c r="W9" s="80" t="s">
        <v>25</v>
      </c>
      <c r="X9" s="81"/>
      <c r="Y9" s="81"/>
      <c r="Z9" s="82"/>
      <c r="AA9" s="82"/>
      <c r="AB9" s="83"/>
      <c r="AC9" s="84" t="str">
        <f>TEXT( (V10-V9+0.00000000000001),"[hh].mm.ss")</f>
        <v>04.12.11</v>
      </c>
      <c r="AD9" s="99"/>
    </row>
    <row r="10" spans="1:30" ht="15.75" thickBot="1">
      <c r="A10" s="85" t="s">
        <v>26</v>
      </c>
      <c r="B10" s="86" t="s">
        <v>56</v>
      </c>
      <c r="C10" s="87"/>
      <c r="D10" s="88"/>
      <c r="E10" s="89">
        <v>0</v>
      </c>
      <c r="F10" s="89">
        <v>0</v>
      </c>
      <c r="G10" s="89">
        <v>0</v>
      </c>
      <c r="H10" s="89">
        <v>1</v>
      </c>
      <c r="I10" s="89">
        <v>1</v>
      </c>
      <c r="J10" s="89">
        <v>1</v>
      </c>
      <c r="K10" s="89">
        <v>0</v>
      </c>
      <c r="L10" s="89">
        <v>0</v>
      </c>
      <c r="M10" s="89">
        <v>0</v>
      </c>
      <c r="N10" s="89">
        <v>1</v>
      </c>
      <c r="O10" s="89"/>
      <c r="P10" s="89"/>
      <c r="Q10" s="89"/>
      <c r="R10" s="89"/>
      <c r="S10" s="89"/>
      <c r="T10" s="90">
        <f t="shared" si="0"/>
        <v>4</v>
      </c>
      <c r="U10" s="91"/>
      <c r="V10" s="92">
        <v>0.64387731481481481</v>
      </c>
      <c r="W10" s="93" t="s">
        <v>28</v>
      </c>
      <c r="X10" s="94"/>
      <c r="Y10" s="94"/>
      <c r="Z10" s="95"/>
      <c r="AA10" s="96"/>
      <c r="AB10" s="97"/>
      <c r="AC10" s="98" t="str">
        <f>TEXT(IF($E8="","",(IF($E9="",T8/(15-(COUNTIF($E8:$S8,""))),(IF($E10="",(T8+T9)/(30-(COUNTIF($E8:$S8,"")+COUNTIF($E9:$S9,""))), (T8+T9+T10)/(45-(COUNTIF($E8:$S8,"")+COUNTIF($E9:$S9,"")+COUNTIF($E10:$S10,"")))))))),"0,00")</f>
        <v>0,63</v>
      </c>
      <c r="AD10" s="99"/>
    </row>
    <row r="11" spans="1:30" ht="15.75" thickBot="1">
      <c r="A11" s="64">
        <v>284</v>
      </c>
      <c r="B11" s="65" t="s">
        <v>153</v>
      </c>
      <c r="C11" s="66" t="s">
        <v>21</v>
      </c>
      <c r="D11" s="66"/>
      <c r="E11" s="67">
        <v>0</v>
      </c>
      <c r="F11" s="67">
        <v>0</v>
      </c>
      <c r="G11" s="67">
        <v>0</v>
      </c>
      <c r="H11" s="67">
        <v>1</v>
      </c>
      <c r="I11" s="67">
        <v>3</v>
      </c>
      <c r="J11" s="67">
        <v>0</v>
      </c>
      <c r="K11" s="67">
        <v>0</v>
      </c>
      <c r="L11" s="67">
        <v>0</v>
      </c>
      <c r="M11" s="67">
        <v>0</v>
      </c>
      <c r="N11" s="67">
        <v>2</v>
      </c>
      <c r="O11" s="67"/>
      <c r="P11" s="67"/>
      <c r="Q11" s="67"/>
      <c r="R11" s="67"/>
      <c r="S11" s="67"/>
      <c r="T11" s="68">
        <f t="shared" si="0"/>
        <v>6</v>
      </c>
      <c r="U11" s="69"/>
      <c r="V11" s="70">
        <f>SUM(T11:T13)+IF(ISNUMBER(U11),U11,0)+IF(ISNUMBER(U12),U12,0)+IF(ISNUMBER(U13),U13,0)</f>
        <v>29</v>
      </c>
      <c r="W11" s="71">
        <f>COUNTIF($E11:$S11,0)+COUNTIF($E12:$S12,0)+COUNTIF($E13:$S13,0)</f>
        <v>20</v>
      </c>
      <c r="X11" s="71">
        <f>COUNTIF($E11:$S11,1)+COUNTIF($E12:$S12,1)+COUNTIF($E13:$S13,1)</f>
        <v>4</v>
      </c>
      <c r="Y11" s="71">
        <f>COUNTIF($E11:$S11,2)+COUNTIF($E12:$S12,2)+COUNTIF($E13:$S13,2)</f>
        <v>1</v>
      </c>
      <c r="Z11" s="71">
        <f>COUNTIF($E11:$S11,3)+COUNTIF($E12:$S12,3)+COUNTIF($E13:$S13,3)</f>
        <v>1</v>
      </c>
      <c r="AA11" s="71">
        <f>COUNTIF($E11:$S11,5)+COUNTIF($E12:$S12,5)+COUNTIF($E13:$S13,5)</f>
        <v>4</v>
      </c>
      <c r="AB11" s="72">
        <f>COUNTIF($E11:$S11,"5*")+COUNTIF($E12:$S12,"5*")+COUNTIF($E13:$S13,"5*")</f>
        <v>0</v>
      </c>
      <c r="AC11" s="73">
        <f>COUNTIF($E11:$S11,20)+COUNTIF($E12:$S12,20)+COUNTIF($E13:$S13,20)</f>
        <v>0</v>
      </c>
      <c r="AD11" s="99"/>
    </row>
    <row r="12" spans="1:30" ht="16.5" thickBot="1">
      <c r="A12" s="74" t="s">
        <v>30</v>
      </c>
      <c r="B12" s="75" t="s">
        <v>23</v>
      </c>
      <c r="C12" s="75" t="s">
        <v>79</v>
      </c>
      <c r="D12" s="75"/>
      <c r="E12" s="76">
        <v>0</v>
      </c>
      <c r="F12" s="76">
        <v>0</v>
      </c>
      <c r="G12" s="76">
        <v>0</v>
      </c>
      <c r="H12" s="76">
        <v>0</v>
      </c>
      <c r="I12" s="76">
        <v>0</v>
      </c>
      <c r="J12" s="76">
        <v>1</v>
      </c>
      <c r="K12" s="76">
        <v>0</v>
      </c>
      <c r="L12" s="76">
        <v>0</v>
      </c>
      <c r="M12" s="76">
        <v>0</v>
      </c>
      <c r="N12" s="76">
        <v>0</v>
      </c>
      <c r="O12" s="76"/>
      <c r="P12" s="76"/>
      <c r="Q12" s="76"/>
      <c r="R12" s="76"/>
      <c r="S12" s="76"/>
      <c r="T12" s="77">
        <f t="shared" si="0"/>
        <v>1</v>
      </c>
      <c r="U12" s="78"/>
      <c r="V12" s="79">
        <v>0.46527777777777773</v>
      </c>
      <c r="W12" s="80" t="s">
        <v>25</v>
      </c>
      <c r="X12" s="81"/>
      <c r="Y12" s="81"/>
      <c r="Z12" s="82"/>
      <c r="AA12" s="82"/>
      <c r="AB12" s="83"/>
      <c r="AC12" s="84" t="str">
        <f>TEXT( (V13-V12+0.00000000000001),"[hh].mm.ss")</f>
        <v>03.59.16</v>
      </c>
      <c r="AD12" s="99"/>
    </row>
    <row r="13" spans="1:30" ht="15.75" thickBot="1">
      <c r="A13" s="85" t="s">
        <v>26</v>
      </c>
      <c r="B13" s="86" t="s">
        <v>154</v>
      </c>
      <c r="C13" s="87"/>
      <c r="D13" s="88"/>
      <c r="E13" s="89">
        <v>0</v>
      </c>
      <c r="F13" s="89">
        <v>1</v>
      </c>
      <c r="G13" s="89">
        <v>0</v>
      </c>
      <c r="H13" s="89">
        <v>0</v>
      </c>
      <c r="I13" s="89">
        <v>5</v>
      </c>
      <c r="J13" s="89">
        <v>1</v>
      </c>
      <c r="K13" s="89">
        <v>5</v>
      </c>
      <c r="L13" s="89">
        <v>5</v>
      </c>
      <c r="M13" s="89">
        <v>0</v>
      </c>
      <c r="N13" s="89">
        <v>5</v>
      </c>
      <c r="O13" s="89"/>
      <c r="P13" s="89"/>
      <c r="Q13" s="89"/>
      <c r="R13" s="89"/>
      <c r="S13" s="89"/>
      <c r="T13" s="90">
        <f t="shared" si="0"/>
        <v>22</v>
      </c>
      <c r="U13" s="91"/>
      <c r="V13" s="92">
        <v>0.63143518518518515</v>
      </c>
      <c r="W13" s="93" t="s">
        <v>28</v>
      </c>
      <c r="X13" s="94"/>
      <c r="Y13" s="94"/>
      <c r="Z13" s="95"/>
      <c r="AA13" s="96"/>
      <c r="AB13" s="97"/>
      <c r="AC13" s="98" t="str">
        <f>TEXT(IF($E11="","",(IF($E12="",T11/(15-(COUNTIF($E11:$S11,""))),(IF($E13="",(T11+T12)/(30-(COUNTIF($E11:$S11,"")+COUNTIF($E12:$S12,""))), (T11+T12+T13)/(45-(COUNTIF($E11:$S11,"")+COUNTIF($E12:$S12,"")+COUNTIF($E13:$S13,"")))))))),"0,00")</f>
        <v>0,97</v>
      </c>
      <c r="AD13" s="99"/>
    </row>
    <row r="14" spans="1:30" ht="15.75" thickBot="1">
      <c r="A14" s="64">
        <v>262</v>
      </c>
      <c r="B14" s="65" t="s">
        <v>155</v>
      </c>
      <c r="C14" s="66" t="s">
        <v>156</v>
      </c>
      <c r="D14" s="66"/>
      <c r="E14" s="67">
        <v>2</v>
      </c>
      <c r="F14" s="67">
        <v>0</v>
      </c>
      <c r="G14" s="67">
        <v>0</v>
      </c>
      <c r="H14" s="67">
        <v>0</v>
      </c>
      <c r="I14" s="67">
        <v>2</v>
      </c>
      <c r="J14" s="67">
        <v>3</v>
      </c>
      <c r="K14" s="67">
        <v>0</v>
      </c>
      <c r="L14" s="67">
        <v>0</v>
      </c>
      <c r="M14" s="67">
        <v>0</v>
      </c>
      <c r="N14" s="67">
        <v>5</v>
      </c>
      <c r="O14" s="67"/>
      <c r="P14" s="67"/>
      <c r="Q14" s="67"/>
      <c r="R14" s="67"/>
      <c r="S14" s="67"/>
      <c r="T14" s="68">
        <f t="shared" si="0"/>
        <v>12</v>
      </c>
      <c r="U14" s="69"/>
      <c r="V14" s="70">
        <f>SUM(T14:T16)+IF(ISNUMBER(U14),U14,0)+IF(ISNUMBER(U15),U15,0)+IF(ISNUMBER(U16),U16,0)</f>
        <v>29</v>
      </c>
      <c r="W14" s="71">
        <f>COUNTIF($E14:$S14,0)+COUNTIF($E15:$S15,0)+COUNTIF($E16:$S16,0)</f>
        <v>19</v>
      </c>
      <c r="X14" s="71">
        <f>COUNTIF($E14:$S14,1)+COUNTIF($E15:$S15,1)+COUNTIF($E16:$S16,1)</f>
        <v>4</v>
      </c>
      <c r="Y14" s="71">
        <f>COUNTIF($E14:$S14,2)+COUNTIF($E15:$S15,2)+COUNTIF($E16:$S16,2)</f>
        <v>2</v>
      </c>
      <c r="Z14" s="71">
        <f>COUNTIF($E14:$S14,3)+COUNTIF($E15:$S15,3)+COUNTIF($E16:$S16,3)</f>
        <v>2</v>
      </c>
      <c r="AA14" s="71">
        <f>COUNTIF($E14:$S14,5)+COUNTIF($E15:$S15,5)+COUNTIF($E16:$S16,5)</f>
        <v>3</v>
      </c>
      <c r="AB14" s="72">
        <f>COUNTIF($E14:$S14,"5*")+COUNTIF($E15:$S15,"5*")+COUNTIF($E16:$S16,"5*")</f>
        <v>0</v>
      </c>
      <c r="AC14" s="73">
        <f>COUNTIF($E14:$S14,20)+COUNTIF($E15:$S15,20)+COUNTIF($E16:$S16,20)</f>
        <v>0</v>
      </c>
      <c r="AD14" s="99"/>
    </row>
    <row r="15" spans="1:30" ht="16.5" thickBot="1">
      <c r="A15" s="74" t="s">
        <v>35</v>
      </c>
      <c r="B15" s="75" t="s">
        <v>23</v>
      </c>
      <c r="C15" s="75" t="s">
        <v>123</v>
      </c>
      <c r="D15" s="75"/>
      <c r="E15" s="76">
        <v>1</v>
      </c>
      <c r="F15" s="76">
        <v>0</v>
      </c>
      <c r="G15" s="76">
        <v>0</v>
      </c>
      <c r="H15" s="76">
        <v>0</v>
      </c>
      <c r="I15" s="76">
        <v>1</v>
      </c>
      <c r="J15" s="76">
        <v>5</v>
      </c>
      <c r="K15" s="76">
        <v>0</v>
      </c>
      <c r="L15" s="76">
        <v>0</v>
      </c>
      <c r="M15" s="76">
        <v>0</v>
      </c>
      <c r="N15" s="76">
        <v>3</v>
      </c>
      <c r="O15" s="76"/>
      <c r="P15" s="76"/>
      <c r="Q15" s="76"/>
      <c r="R15" s="76"/>
      <c r="S15" s="76"/>
      <c r="T15" s="77">
        <f t="shared" si="0"/>
        <v>10</v>
      </c>
      <c r="U15" s="78"/>
      <c r="V15" s="79">
        <v>0.46666666666666662</v>
      </c>
      <c r="W15" s="80" t="s">
        <v>25</v>
      </c>
      <c r="X15" s="81"/>
      <c r="Y15" s="81"/>
      <c r="Z15" s="82"/>
      <c r="AA15" s="82"/>
      <c r="AB15" s="83"/>
      <c r="AC15" s="84" t="str">
        <f>TEXT( (V16-V15+0.00000000000001),"[hh].mm.ss")</f>
        <v>04.21.03</v>
      </c>
      <c r="AD15" s="99"/>
    </row>
    <row r="16" spans="1:30" ht="15.75" thickBot="1">
      <c r="A16" s="85" t="s">
        <v>26</v>
      </c>
      <c r="B16" s="86" t="s">
        <v>56</v>
      </c>
      <c r="C16" s="87"/>
      <c r="D16" s="88"/>
      <c r="E16" s="89">
        <v>0</v>
      </c>
      <c r="F16" s="89">
        <v>0</v>
      </c>
      <c r="G16" s="89">
        <v>0</v>
      </c>
      <c r="H16" s="89">
        <v>0</v>
      </c>
      <c r="I16" s="89">
        <v>1</v>
      </c>
      <c r="J16" s="89">
        <v>1</v>
      </c>
      <c r="K16" s="89">
        <v>0</v>
      </c>
      <c r="L16" s="89">
        <v>0</v>
      </c>
      <c r="M16" s="89">
        <v>0</v>
      </c>
      <c r="N16" s="89">
        <v>5</v>
      </c>
      <c r="O16" s="89"/>
      <c r="P16" s="89"/>
      <c r="Q16" s="89"/>
      <c r="R16" s="89"/>
      <c r="S16" s="89"/>
      <c r="T16" s="90">
        <f t="shared" si="0"/>
        <v>7</v>
      </c>
      <c r="U16" s="91"/>
      <c r="V16" s="92">
        <v>0.64795138888888892</v>
      </c>
      <c r="W16" s="93" t="s">
        <v>28</v>
      </c>
      <c r="X16" s="94"/>
      <c r="Y16" s="94"/>
      <c r="Z16" s="95"/>
      <c r="AA16" s="96"/>
      <c r="AB16" s="97"/>
      <c r="AC16" s="98" t="str">
        <f>TEXT(IF($E14="","",(IF($E15="",T14/(15-(COUNTIF($E14:$S14,""))),(IF($E16="",(T14+T15)/(30-(COUNTIF($E14:$S14,"")+COUNTIF($E15:$S15,""))), (T14+T15+T16)/(45-(COUNTIF($E14:$S14,"")+COUNTIF($E15:$S15,"")+COUNTIF($E16:$S16,"")))))))),"0,00")</f>
        <v>0,97</v>
      </c>
      <c r="AD16" s="99"/>
    </row>
    <row r="17" spans="1:30" ht="15.75" thickBot="1">
      <c r="A17" s="64">
        <v>203</v>
      </c>
      <c r="B17" s="65" t="s">
        <v>157</v>
      </c>
      <c r="C17" s="66" t="s">
        <v>21</v>
      </c>
      <c r="D17" s="66"/>
      <c r="E17" s="67">
        <v>3</v>
      </c>
      <c r="F17" s="67">
        <v>1</v>
      </c>
      <c r="G17" s="67">
        <v>2</v>
      </c>
      <c r="H17" s="67">
        <v>3</v>
      </c>
      <c r="I17" s="67">
        <v>3</v>
      </c>
      <c r="J17" s="67">
        <v>2</v>
      </c>
      <c r="K17" s="67">
        <v>0</v>
      </c>
      <c r="L17" s="67">
        <v>0</v>
      </c>
      <c r="M17" s="67">
        <v>0</v>
      </c>
      <c r="N17" s="67">
        <v>0</v>
      </c>
      <c r="O17" s="67"/>
      <c r="P17" s="67"/>
      <c r="Q17" s="67"/>
      <c r="R17" s="67"/>
      <c r="S17" s="67"/>
      <c r="T17" s="68">
        <f t="shared" si="0"/>
        <v>14</v>
      </c>
      <c r="U17" s="69"/>
      <c r="V17" s="70">
        <f>SUM(T17:T19)+IF(ISNUMBER(U17),U17,0)+IF(ISNUMBER(U18),U18,0)+IF(ISNUMBER(U19),U19,0)</f>
        <v>33</v>
      </c>
      <c r="W17" s="71">
        <f>COUNTIF($E17:$S17,0)+COUNTIF($E18:$S18,0)+COUNTIF($E19:$S19,0)</f>
        <v>16</v>
      </c>
      <c r="X17" s="71">
        <f>COUNTIF($E17:$S17,1)+COUNTIF($E18:$S18,1)+COUNTIF($E19:$S19,1)</f>
        <v>4</v>
      </c>
      <c r="Y17" s="71">
        <f>COUNTIF($E17:$S17,2)+COUNTIF($E18:$S18,2)+COUNTIF($E19:$S19,2)</f>
        <v>5</v>
      </c>
      <c r="Z17" s="71">
        <f>COUNTIF($E17:$S17,3)+COUNTIF($E18:$S18,3)+COUNTIF($E19:$S19,3)</f>
        <v>3</v>
      </c>
      <c r="AA17" s="71">
        <f>COUNTIF($E17:$S17,5)+COUNTIF($E18:$S18,5)+COUNTIF($E19:$S19,5)</f>
        <v>2</v>
      </c>
      <c r="AB17" s="72">
        <f>COUNTIF($E17:$S17,"5*")+COUNTIF($E18:$S18,"5*")+COUNTIF($E19:$S19,"5*")</f>
        <v>0</v>
      </c>
      <c r="AC17" s="73">
        <f>COUNTIF($E17:$S17,20)+COUNTIF($E18:$S18,20)+COUNTIF($E19:$S19,20)</f>
        <v>0</v>
      </c>
      <c r="AD17" s="99"/>
    </row>
    <row r="18" spans="1:30" ht="16.5" thickBot="1">
      <c r="A18" s="74" t="s">
        <v>41</v>
      </c>
      <c r="B18" s="75" t="s">
        <v>23</v>
      </c>
      <c r="C18" s="75" t="s">
        <v>24</v>
      </c>
      <c r="D18" s="75"/>
      <c r="E18" s="76">
        <v>2</v>
      </c>
      <c r="F18" s="76">
        <v>1</v>
      </c>
      <c r="G18" s="76">
        <v>1</v>
      </c>
      <c r="H18" s="76">
        <v>0</v>
      </c>
      <c r="I18" s="76">
        <v>0</v>
      </c>
      <c r="J18" s="76">
        <v>0</v>
      </c>
      <c r="K18" s="76">
        <v>0</v>
      </c>
      <c r="L18" s="76">
        <v>0</v>
      </c>
      <c r="M18" s="76">
        <v>0</v>
      </c>
      <c r="N18" s="76">
        <v>5</v>
      </c>
      <c r="O18" s="76"/>
      <c r="P18" s="76"/>
      <c r="Q18" s="76"/>
      <c r="R18" s="76"/>
      <c r="S18" s="76"/>
      <c r="T18" s="77">
        <f t="shared" si="0"/>
        <v>9</v>
      </c>
      <c r="U18" s="78"/>
      <c r="V18" s="79">
        <v>0.47430555555555548</v>
      </c>
      <c r="W18" s="80" t="s">
        <v>25</v>
      </c>
      <c r="X18" s="81"/>
      <c r="Y18" s="81"/>
      <c r="Z18" s="82"/>
      <c r="AA18" s="82"/>
      <c r="AB18" s="83"/>
      <c r="AC18" s="84" t="str">
        <f>TEXT( (V19-V18+0.00000000000001),"[hh].mm.ss")</f>
        <v>04.11.33</v>
      </c>
      <c r="AD18" s="99"/>
    </row>
    <row r="19" spans="1:30" ht="15.75" thickBot="1">
      <c r="A19" s="85" t="s">
        <v>26</v>
      </c>
      <c r="B19" s="86" t="s">
        <v>56</v>
      </c>
      <c r="C19" s="87"/>
      <c r="D19" s="88"/>
      <c r="E19" s="89">
        <v>1</v>
      </c>
      <c r="F19" s="89">
        <v>2</v>
      </c>
      <c r="G19" s="89">
        <v>2</v>
      </c>
      <c r="H19" s="89">
        <v>0</v>
      </c>
      <c r="I19" s="89">
        <v>5</v>
      </c>
      <c r="J19" s="89">
        <v>0</v>
      </c>
      <c r="K19" s="89">
        <v>0</v>
      </c>
      <c r="L19" s="89">
        <v>0</v>
      </c>
      <c r="M19" s="89">
        <v>0</v>
      </c>
      <c r="N19" s="89">
        <v>0</v>
      </c>
      <c r="O19" s="89"/>
      <c r="P19" s="89"/>
      <c r="Q19" s="89"/>
      <c r="R19" s="89"/>
      <c r="S19" s="89"/>
      <c r="T19" s="90">
        <f t="shared" si="0"/>
        <v>10</v>
      </c>
      <c r="U19" s="91"/>
      <c r="V19" s="92">
        <v>0.64899305555555553</v>
      </c>
      <c r="W19" s="93" t="s">
        <v>28</v>
      </c>
      <c r="X19" s="94"/>
      <c r="Y19" s="94"/>
      <c r="Z19" s="95"/>
      <c r="AA19" s="96"/>
      <c r="AB19" s="97"/>
      <c r="AC19" s="98" t="str">
        <f>TEXT(IF($E17="","",(IF($E18="",T17/(15-(COUNTIF($E17:$S17,""))),(IF($E19="",(T17+T18)/(30-(COUNTIF($E17:$S17,"")+COUNTIF($E18:$S18,""))), (T17+T18+T19)/(45-(COUNTIF($E17:$S17,"")+COUNTIF($E18:$S18,"")+COUNTIF($E19:$S19,"")))))))),"0,00")</f>
        <v>1,10</v>
      </c>
      <c r="AD19" s="99"/>
    </row>
    <row r="20" spans="1:30" ht="15.75" thickBot="1">
      <c r="A20" s="64">
        <v>223</v>
      </c>
      <c r="B20" s="65" t="s">
        <v>100</v>
      </c>
      <c r="C20" s="66" t="s">
        <v>81</v>
      </c>
      <c r="D20" s="66"/>
      <c r="E20" s="67">
        <v>3</v>
      </c>
      <c r="F20" s="67">
        <v>0</v>
      </c>
      <c r="G20" s="67">
        <v>2</v>
      </c>
      <c r="H20" s="67">
        <v>2</v>
      </c>
      <c r="I20" s="67">
        <v>3</v>
      </c>
      <c r="J20" s="67">
        <v>5</v>
      </c>
      <c r="K20" s="67">
        <v>0</v>
      </c>
      <c r="L20" s="67">
        <v>0</v>
      </c>
      <c r="M20" s="67">
        <v>0</v>
      </c>
      <c r="N20" s="67">
        <v>1</v>
      </c>
      <c r="O20" s="67"/>
      <c r="P20" s="67"/>
      <c r="Q20" s="67"/>
      <c r="R20" s="67"/>
      <c r="S20" s="67"/>
      <c r="T20" s="68">
        <f t="shared" si="0"/>
        <v>16</v>
      </c>
      <c r="U20" s="69"/>
      <c r="V20" s="70">
        <f>SUM(T20:T22)+IF(ISNUMBER(U20),U20,0)+IF(ISNUMBER(U21),U21,0)+IF(ISNUMBER(U22),U22,0)</f>
        <v>34</v>
      </c>
      <c r="W20" s="71">
        <f>COUNTIF($E20:$S20,0)+COUNTIF($E21:$S21,0)+COUNTIF($E22:$S22,0)</f>
        <v>16</v>
      </c>
      <c r="X20" s="71">
        <f>COUNTIF($E20:$S20,1)+COUNTIF($E21:$S21,1)+COUNTIF($E22:$S22,1)</f>
        <v>4</v>
      </c>
      <c r="Y20" s="71">
        <f>COUNTIF($E20:$S20,2)+COUNTIF($E21:$S21,2)+COUNTIF($E22:$S22,2)</f>
        <v>4</v>
      </c>
      <c r="Z20" s="71">
        <f>COUNTIF($E20:$S20,3)+COUNTIF($E21:$S21,3)+COUNTIF($E22:$S22,3)</f>
        <v>4</v>
      </c>
      <c r="AA20" s="71">
        <f>COUNTIF($E20:$S20,5)+COUNTIF($E21:$S21,5)+COUNTIF($E22:$S22,5)</f>
        <v>2</v>
      </c>
      <c r="AB20" s="72">
        <f>COUNTIF($E20:$S20,"5*")+COUNTIF($E21:$S21,"5*")+COUNTIF($E22:$S22,"5*")</f>
        <v>0</v>
      </c>
      <c r="AC20" s="73">
        <f>COUNTIF($E20:$S20,20)+COUNTIF($E21:$S21,20)+COUNTIF($E22:$S22,20)</f>
        <v>0</v>
      </c>
      <c r="AD20" s="99"/>
    </row>
    <row r="21" spans="1:30" ht="16.5" thickBot="1">
      <c r="A21" s="74" t="s">
        <v>44</v>
      </c>
      <c r="B21" s="75" t="s">
        <v>23</v>
      </c>
      <c r="C21" s="75" t="s">
        <v>79</v>
      </c>
      <c r="D21" s="75"/>
      <c r="E21" s="76">
        <v>0</v>
      </c>
      <c r="F21" s="76">
        <v>0</v>
      </c>
      <c r="G21" s="76">
        <v>5</v>
      </c>
      <c r="H21" s="76">
        <v>1</v>
      </c>
      <c r="I21" s="76">
        <v>3</v>
      </c>
      <c r="J21" s="76">
        <v>3</v>
      </c>
      <c r="K21" s="76">
        <v>0</v>
      </c>
      <c r="L21" s="76">
        <v>0</v>
      </c>
      <c r="M21" s="76">
        <v>0</v>
      </c>
      <c r="N21" s="76">
        <v>0</v>
      </c>
      <c r="O21" s="76"/>
      <c r="P21" s="76"/>
      <c r="Q21" s="76"/>
      <c r="R21" s="76"/>
      <c r="S21" s="76"/>
      <c r="T21" s="77">
        <f t="shared" si="0"/>
        <v>12</v>
      </c>
      <c r="U21" s="78"/>
      <c r="V21" s="79">
        <v>0.47638888888888881</v>
      </c>
      <c r="W21" s="80" t="s">
        <v>25</v>
      </c>
      <c r="X21" s="81"/>
      <c r="Y21" s="81"/>
      <c r="Z21" s="82"/>
      <c r="AA21" s="82"/>
      <c r="AB21" s="83"/>
      <c r="AC21" s="84" t="str">
        <f>TEXT( (V22-V21+0.00000000000001),"[hh].mm.ss")</f>
        <v>05.10.26</v>
      </c>
      <c r="AD21" s="99"/>
    </row>
    <row r="22" spans="1:30" ht="15.75" thickBot="1">
      <c r="A22" s="85" t="s">
        <v>26</v>
      </c>
      <c r="B22" s="86" t="s">
        <v>102</v>
      </c>
      <c r="C22" s="87"/>
      <c r="D22" s="88"/>
      <c r="E22" s="89">
        <v>0</v>
      </c>
      <c r="F22" s="89">
        <v>0</v>
      </c>
      <c r="G22" s="89">
        <v>2</v>
      </c>
      <c r="H22" s="89">
        <v>1</v>
      </c>
      <c r="I22" s="89">
        <v>0</v>
      </c>
      <c r="J22" s="89">
        <v>1</v>
      </c>
      <c r="K22" s="89">
        <v>0</v>
      </c>
      <c r="L22" s="89">
        <v>0</v>
      </c>
      <c r="M22" s="89">
        <v>0</v>
      </c>
      <c r="N22" s="89">
        <v>2</v>
      </c>
      <c r="O22" s="89"/>
      <c r="P22" s="89"/>
      <c r="Q22" s="89"/>
      <c r="R22" s="89"/>
      <c r="S22" s="89"/>
      <c r="T22" s="90">
        <f t="shared" si="0"/>
        <v>6</v>
      </c>
      <c r="U22" s="91"/>
      <c r="V22" s="92">
        <v>0.69196759259259266</v>
      </c>
      <c r="W22" s="93" t="s">
        <v>28</v>
      </c>
      <c r="X22" s="94"/>
      <c r="Y22" s="94"/>
      <c r="Z22" s="95"/>
      <c r="AA22" s="96"/>
      <c r="AB22" s="97"/>
      <c r="AC22" s="98" t="str">
        <f>TEXT(IF($E20="","",(IF($E21="",T20/(15-(COUNTIF($E20:$S20,""))),(IF($E22="",(T20+T21)/(30-(COUNTIF($E20:$S20,"")+COUNTIF($E21:$S21,""))), (T20+T21+T22)/(45-(COUNTIF($E20:$S20,"")+COUNTIF($E21:$S21,"")+COUNTIF($E22:$S22,"")))))))),"0,00")</f>
        <v>1,13</v>
      </c>
      <c r="AD22" s="99"/>
    </row>
    <row r="23" spans="1:30" ht="15.75" thickBot="1">
      <c r="A23" s="64">
        <v>259</v>
      </c>
      <c r="B23" s="65" t="s">
        <v>158</v>
      </c>
      <c r="C23" s="66" t="s">
        <v>58</v>
      </c>
      <c r="D23" s="66"/>
      <c r="E23" s="67">
        <v>0</v>
      </c>
      <c r="F23" s="67">
        <v>0</v>
      </c>
      <c r="G23" s="67">
        <v>0</v>
      </c>
      <c r="H23" s="67">
        <v>1</v>
      </c>
      <c r="I23" s="67">
        <v>3</v>
      </c>
      <c r="J23" s="67">
        <v>1</v>
      </c>
      <c r="K23" s="67">
        <v>0</v>
      </c>
      <c r="L23" s="67">
        <v>0</v>
      </c>
      <c r="M23" s="67">
        <v>0</v>
      </c>
      <c r="N23" s="67">
        <v>5</v>
      </c>
      <c r="O23" s="67"/>
      <c r="P23" s="67"/>
      <c r="Q23" s="67"/>
      <c r="R23" s="67"/>
      <c r="S23" s="67"/>
      <c r="T23" s="68">
        <f t="shared" si="0"/>
        <v>10</v>
      </c>
      <c r="U23" s="69"/>
      <c r="V23" s="70">
        <f>SUM(T23:T25)+IF(ISNUMBER(U23),U23,0)+IF(ISNUMBER(U24),U24,0)+IF(ISNUMBER(U25),U25,0)</f>
        <v>36</v>
      </c>
      <c r="W23" s="71">
        <f>COUNTIF($E23:$S23,0)+COUNTIF($E24:$S24,0)+COUNTIF($E25:$S25,0)</f>
        <v>16</v>
      </c>
      <c r="X23" s="71">
        <f>COUNTIF($E23:$S23,1)+COUNTIF($E24:$S24,1)+COUNTIF($E25:$S25,1)</f>
        <v>7</v>
      </c>
      <c r="Y23" s="71">
        <f>COUNTIF($E23:$S23,2)+COUNTIF($E24:$S24,2)+COUNTIF($E25:$S25,2)</f>
        <v>0</v>
      </c>
      <c r="Z23" s="71">
        <f>COUNTIF($E23:$S23,3)+COUNTIF($E24:$S24,3)+COUNTIF($E25:$S25,3)</f>
        <v>3</v>
      </c>
      <c r="AA23" s="71">
        <f>COUNTIF($E23:$S23,5)+COUNTIF($E24:$S24,5)+COUNTIF($E25:$S25,5)</f>
        <v>4</v>
      </c>
      <c r="AB23" s="72">
        <f>COUNTIF($E23:$S23,"5*")+COUNTIF($E24:$S24,"5*")+COUNTIF($E25:$S25,"5*")</f>
        <v>0</v>
      </c>
      <c r="AC23" s="73">
        <f>COUNTIF($E23:$S23,20)+COUNTIF($E24:$S24,20)+COUNTIF($E25:$S25,20)</f>
        <v>0</v>
      </c>
      <c r="AD23" s="99"/>
    </row>
    <row r="24" spans="1:30" ht="16.5" thickBot="1">
      <c r="A24" s="74" t="s">
        <v>48</v>
      </c>
      <c r="B24" s="75" t="s">
        <v>23</v>
      </c>
      <c r="C24" s="75" t="s">
        <v>79</v>
      </c>
      <c r="D24" s="75"/>
      <c r="E24" s="76">
        <v>3</v>
      </c>
      <c r="F24" s="76">
        <v>1</v>
      </c>
      <c r="G24" s="76">
        <v>0</v>
      </c>
      <c r="H24" s="76">
        <v>0</v>
      </c>
      <c r="I24" s="76">
        <v>5</v>
      </c>
      <c r="J24" s="76">
        <v>3</v>
      </c>
      <c r="K24" s="76">
        <v>0</v>
      </c>
      <c r="L24" s="76">
        <v>0</v>
      </c>
      <c r="M24" s="76">
        <v>0</v>
      </c>
      <c r="N24" s="76">
        <v>5</v>
      </c>
      <c r="O24" s="76"/>
      <c r="P24" s="76"/>
      <c r="Q24" s="76"/>
      <c r="R24" s="76"/>
      <c r="S24" s="76"/>
      <c r="T24" s="77">
        <f t="shared" si="0"/>
        <v>17</v>
      </c>
      <c r="U24" s="78"/>
      <c r="V24" s="79">
        <v>0.46458333333333329</v>
      </c>
      <c r="W24" s="80" t="s">
        <v>25</v>
      </c>
      <c r="X24" s="81"/>
      <c r="Y24" s="81"/>
      <c r="Z24" s="82"/>
      <c r="AA24" s="82"/>
      <c r="AB24" s="83"/>
      <c r="AC24" s="84" t="str">
        <f>TEXT( (V25-V24+0.00000000000001),"[hh].mm.ss")</f>
        <v>04.25.15</v>
      </c>
      <c r="AD24" s="99"/>
    </row>
    <row r="25" spans="1:30" ht="15.75" thickBot="1">
      <c r="A25" s="85" t="s">
        <v>26</v>
      </c>
      <c r="B25" s="86" t="s">
        <v>56</v>
      </c>
      <c r="C25" s="87"/>
      <c r="D25" s="88"/>
      <c r="E25" s="89">
        <v>5</v>
      </c>
      <c r="F25" s="89">
        <v>0</v>
      </c>
      <c r="G25" s="89">
        <v>1</v>
      </c>
      <c r="H25" s="89">
        <v>0</v>
      </c>
      <c r="I25" s="89">
        <v>1</v>
      </c>
      <c r="J25" s="89">
        <v>1</v>
      </c>
      <c r="K25" s="89">
        <v>0</v>
      </c>
      <c r="L25" s="89">
        <v>0</v>
      </c>
      <c r="M25" s="89">
        <v>0</v>
      </c>
      <c r="N25" s="89">
        <v>1</v>
      </c>
      <c r="O25" s="89"/>
      <c r="P25" s="89"/>
      <c r="Q25" s="89"/>
      <c r="R25" s="89"/>
      <c r="S25" s="89"/>
      <c r="T25" s="90">
        <f t="shared" si="0"/>
        <v>9</v>
      </c>
      <c r="U25" s="91"/>
      <c r="V25" s="92">
        <v>0.64878472222222217</v>
      </c>
      <c r="W25" s="93" t="s">
        <v>28</v>
      </c>
      <c r="X25" s="94"/>
      <c r="Y25" s="94"/>
      <c r="Z25" s="95"/>
      <c r="AA25" s="96"/>
      <c r="AB25" s="97"/>
      <c r="AC25" s="98" t="str">
        <f>TEXT(IF($E23="","",(IF($E24="",T23/(15-(COUNTIF($E23:$S23,""))),(IF($E25="",(T23+T24)/(30-(COUNTIF($E23:$S23,"")+COUNTIF($E24:$S24,""))), (T23+T24+T25)/(45-(COUNTIF($E23:$S23,"")+COUNTIF($E24:$S24,"")+COUNTIF($E25:$S25,"")))))))),"0,00")</f>
        <v>1,20</v>
      </c>
      <c r="AD25" s="99"/>
    </row>
    <row r="26" spans="1:30" ht="15.75" thickBot="1">
      <c r="A26" s="64">
        <v>207</v>
      </c>
      <c r="B26" s="65" t="s">
        <v>159</v>
      </c>
      <c r="C26" s="66" t="s">
        <v>47</v>
      </c>
      <c r="D26" s="66"/>
      <c r="E26" s="67">
        <v>5</v>
      </c>
      <c r="F26" s="67">
        <v>2</v>
      </c>
      <c r="G26" s="67">
        <v>0</v>
      </c>
      <c r="H26" s="67">
        <v>0</v>
      </c>
      <c r="I26" s="67">
        <v>3</v>
      </c>
      <c r="J26" s="67">
        <v>5</v>
      </c>
      <c r="K26" s="67">
        <v>0</v>
      </c>
      <c r="L26" s="67">
        <v>0</v>
      </c>
      <c r="M26" s="67">
        <v>0</v>
      </c>
      <c r="N26" s="67">
        <v>3</v>
      </c>
      <c r="O26" s="67"/>
      <c r="P26" s="67"/>
      <c r="Q26" s="67"/>
      <c r="R26" s="67"/>
      <c r="S26" s="67"/>
      <c r="T26" s="68">
        <f t="shared" si="0"/>
        <v>18</v>
      </c>
      <c r="U26" s="69"/>
      <c r="V26" s="70">
        <f>SUM(T26:T28)+IF(ISNUMBER(U26),U26,0)+IF(ISNUMBER(U27),U27,0)+IF(ISNUMBER(U28),U28,0)</f>
        <v>38</v>
      </c>
      <c r="W26" s="71">
        <f>COUNTIF($E26:$S26,0)+COUNTIF($E27:$S27,0)+COUNTIF($E28:$S28,0)</f>
        <v>16</v>
      </c>
      <c r="X26" s="71">
        <f>COUNTIF($E26:$S26,1)+COUNTIF($E27:$S27,1)+COUNTIF($E28:$S28,1)</f>
        <v>5</v>
      </c>
      <c r="Y26" s="71">
        <f>COUNTIF($E26:$S26,2)+COUNTIF($E27:$S27,2)+COUNTIF($E28:$S28,2)</f>
        <v>2</v>
      </c>
      <c r="Z26" s="71">
        <f>COUNTIF($E26:$S26,3)+COUNTIF($E27:$S27,3)+COUNTIF($E28:$S28,3)</f>
        <v>3</v>
      </c>
      <c r="AA26" s="71">
        <f>COUNTIF($E26:$S26,5)+COUNTIF($E27:$S27,5)+COUNTIF($E28:$S28,5)</f>
        <v>4</v>
      </c>
      <c r="AB26" s="72">
        <f>COUNTIF($E26:$S26,"5*")+COUNTIF($E27:$S27,"5*")+COUNTIF($E28:$S28,"5*")</f>
        <v>0</v>
      </c>
      <c r="AC26" s="73">
        <f>COUNTIF($E26:$S26,20)+COUNTIF($E27:$S27,20)+COUNTIF($E28:$S28,20)</f>
        <v>0</v>
      </c>
      <c r="AD26" s="99"/>
    </row>
    <row r="27" spans="1:30" ht="16.5" thickBot="1">
      <c r="A27" s="74" t="s">
        <v>71</v>
      </c>
      <c r="B27" s="75" t="s">
        <v>23</v>
      </c>
      <c r="C27" s="75" t="s">
        <v>91</v>
      </c>
      <c r="D27" s="75"/>
      <c r="E27" s="76">
        <v>5</v>
      </c>
      <c r="F27" s="76">
        <v>0</v>
      </c>
      <c r="G27" s="76">
        <v>0</v>
      </c>
      <c r="H27" s="76">
        <v>0</v>
      </c>
      <c r="I27" s="76">
        <v>1</v>
      </c>
      <c r="J27" s="76">
        <v>5</v>
      </c>
      <c r="K27" s="76">
        <v>0</v>
      </c>
      <c r="L27" s="76">
        <v>0</v>
      </c>
      <c r="M27" s="76">
        <v>0</v>
      </c>
      <c r="N27" s="76">
        <v>0</v>
      </c>
      <c r="O27" s="76"/>
      <c r="P27" s="76"/>
      <c r="Q27" s="76"/>
      <c r="R27" s="76"/>
      <c r="S27" s="76"/>
      <c r="T27" s="77">
        <f t="shared" si="0"/>
        <v>11</v>
      </c>
      <c r="U27" s="78"/>
      <c r="V27" s="79">
        <v>0.47222222222222215</v>
      </c>
      <c r="W27" s="80" t="s">
        <v>25</v>
      </c>
      <c r="X27" s="81"/>
      <c r="Y27" s="81"/>
      <c r="Z27" s="82"/>
      <c r="AA27" s="82"/>
      <c r="AB27" s="83"/>
      <c r="AC27" s="84" t="str">
        <f>TEXT( (V28-V27+0.00000000000001),"[hh].mm.ss")</f>
        <v>04.15.50</v>
      </c>
      <c r="AD27" s="99"/>
    </row>
    <row r="28" spans="1:30" ht="15.75" thickBot="1">
      <c r="A28" s="85" t="s">
        <v>26</v>
      </c>
      <c r="B28" s="86" t="s">
        <v>160</v>
      </c>
      <c r="C28" s="87"/>
      <c r="D28" s="88"/>
      <c r="E28" s="89">
        <v>2</v>
      </c>
      <c r="F28" s="89">
        <v>1</v>
      </c>
      <c r="G28" s="89">
        <v>1</v>
      </c>
      <c r="H28" s="89">
        <v>1</v>
      </c>
      <c r="I28" s="89">
        <v>1</v>
      </c>
      <c r="J28" s="89">
        <v>3</v>
      </c>
      <c r="K28" s="89">
        <v>0</v>
      </c>
      <c r="L28" s="89">
        <v>0</v>
      </c>
      <c r="M28" s="89">
        <v>0</v>
      </c>
      <c r="N28" s="89">
        <v>0</v>
      </c>
      <c r="O28" s="89"/>
      <c r="P28" s="89"/>
      <c r="Q28" s="89"/>
      <c r="R28" s="89"/>
      <c r="S28" s="89"/>
      <c r="T28" s="90">
        <f t="shared" si="0"/>
        <v>9</v>
      </c>
      <c r="U28" s="91"/>
      <c r="V28" s="92">
        <v>0.64988425925925919</v>
      </c>
      <c r="W28" s="93" t="s">
        <v>28</v>
      </c>
      <c r="X28" s="94"/>
      <c r="Y28" s="94"/>
      <c r="Z28" s="95"/>
      <c r="AA28" s="96"/>
      <c r="AB28" s="97"/>
      <c r="AC28" s="98" t="str">
        <f>TEXT(IF($E26="","",(IF($E27="",T26/(15-(COUNTIF($E26:$S26,""))),(IF($E28="",(T26+T27)/(30-(COUNTIF($E26:$S26,"")+COUNTIF($E27:$S27,""))), (T26+T27+T28)/(45-(COUNTIF($E26:$S26,"")+COUNTIF($E27:$S27,"")+COUNTIF($E28:$S28,"")))))))),"0,00")</f>
        <v>1,27</v>
      </c>
      <c r="AD28" s="99"/>
    </row>
    <row r="29" spans="1:30" ht="15.75" thickBot="1">
      <c r="A29" s="64">
        <v>211</v>
      </c>
      <c r="B29" s="65" t="s">
        <v>161</v>
      </c>
      <c r="C29" s="66" t="s">
        <v>162</v>
      </c>
      <c r="D29" s="66"/>
      <c r="E29" s="67">
        <v>0</v>
      </c>
      <c r="F29" s="67">
        <v>2</v>
      </c>
      <c r="G29" s="67">
        <v>0</v>
      </c>
      <c r="H29" s="67">
        <v>1</v>
      </c>
      <c r="I29" s="67">
        <v>3</v>
      </c>
      <c r="J29" s="67">
        <v>3</v>
      </c>
      <c r="K29" s="67">
        <v>0</v>
      </c>
      <c r="L29" s="67">
        <v>0</v>
      </c>
      <c r="M29" s="67">
        <v>0</v>
      </c>
      <c r="N29" s="67">
        <v>5</v>
      </c>
      <c r="O29" s="67"/>
      <c r="P29" s="67"/>
      <c r="Q29" s="67"/>
      <c r="R29" s="67"/>
      <c r="S29" s="67"/>
      <c r="T29" s="68">
        <f t="shared" si="0"/>
        <v>14</v>
      </c>
      <c r="U29" s="69"/>
      <c r="V29" s="70">
        <f>SUM(T29:T31)+IF(ISNUMBER(U29),U29,0)+IF(ISNUMBER(U30),U30,0)+IF(ISNUMBER(U31),U31,0)</f>
        <v>39</v>
      </c>
      <c r="W29" s="71">
        <f>COUNTIF($E29:$S29,0)+COUNTIF($E30:$S30,0)+COUNTIF($E31:$S31,0)</f>
        <v>11</v>
      </c>
      <c r="X29" s="71">
        <f>COUNTIF($E29:$S29,1)+COUNTIF($E30:$S30,1)+COUNTIF($E31:$S31,1)</f>
        <v>9</v>
      </c>
      <c r="Y29" s="71">
        <f>COUNTIF($E29:$S29,2)+COUNTIF($E30:$S30,2)+COUNTIF($E31:$S31,2)</f>
        <v>2</v>
      </c>
      <c r="Z29" s="71">
        <f>COUNTIF($E29:$S29,3)+COUNTIF($E30:$S30,3)+COUNTIF($E31:$S31,3)</f>
        <v>7</v>
      </c>
      <c r="AA29" s="71">
        <f>COUNTIF($E29:$S29,5)+COUNTIF($E30:$S30,5)+COUNTIF($E31:$S31,5)</f>
        <v>1</v>
      </c>
      <c r="AB29" s="72">
        <f>COUNTIF($E29:$S29,"5*")+COUNTIF($E30:$S30,"5*")+COUNTIF($E31:$S31,"5*")</f>
        <v>0</v>
      </c>
      <c r="AC29" s="73">
        <f>COUNTIF($E29:$S29,20)+COUNTIF($E30:$S30,20)+COUNTIF($E31:$S31,20)</f>
        <v>0</v>
      </c>
      <c r="AD29" s="99"/>
    </row>
    <row r="30" spans="1:30" ht="16.5" thickBot="1">
      <c r="A30" s="74" t="s">
        <v>74</v>
      </c>
      <c r="B30" s="75" t="s">
        <v>23</v>
      </c>
      <c r="C30" s="75" t="s">
        <v>123</v>
      </c>
      <c r="D30" s="75"/>
      <c r="E30" s="76">
        <v>1</v>
      </c>
      <c r="F30" s="76">
        <v>1</v>
      </c>
      <c r="G30" s="76">
        <v>0</v>
      </c>
      <c r="H30" s="76">
        <v>1</v>
      </c>
      <c r="I30" s="76">
        <v>3</v>
      </c>
      <c r="J30" s="76">
        <v>3</v>
      </c>
      <c r="K30" s="76">
        <v>0</v>
      </c>
      <c r="L30" s="76">
        <v>1</v>
      </c>
      <c r="M30" s="76">
        <v>0</v>
      </c>
      <c r="N30" s="76">
        <v>3</v>
      </c>
      <c r="O30" s="76"/>
      <c r="P30" s="76"/>
      <c r="Q30" s="76"/>
      <c r="R30" s="76"/>
      <c r="S30" s="76"/>
      <c r="T30" s="77">
        <f t="shared" si="0"/>
        <v>13</v>
      </c>
      <c r="U30" s="78"/>
      <c r="V30" s="79">
        <v>0.47569444444444436</v>
      </c>
      <c r="W30" s="80" t="s">
        <v>25</v>
      </c>
      <c r="X30" s="81"/>
      <c r="Y30" s="81"/>
      <c r="Z30" s="82"/>
      <c r="AA30" s="82"/>
      <c r="AB30" s="83"/>
      <c r="AC30" s="84" t="str">
        <f>TEXT( (V31-V30+0.00000000000001),"[hh].mm.ss")</f>
        <v>04.10.16</v>
      </c>
      <c r="AD30" s="99"/>
    </row>
    <row r="31" spans="1:30" ht="15.75" thickBot="1">
      <c r="A31" s="85" t="s">
        <v>26</v>
      </c>
      <c r="B31" s="86" t="s">
        <v>56</v>
      </c>
      <c r="C31" s="87"/>
      <c r="D31" s="88"/>
      <c r="E31" s="89">
        <v>3</v>
      </c>
      <c r="F31" s="89">
        <v>1</v>
      </c>
      <c r="G31" s="89">
        <v>1</v>
      </c>
      <c r="H31" s="89">
        <v>2</v>
      </c>
      <c r="I31" s="89">
        <v>3</v>
      </c>
      <c r="J31" s="89">
        <v>1</v>
      </c>
      <c r="K31" s="89">
        <v>0</v>
      </c>
      <c r="L31" s="89">
        <v>0</v>
      </c>
      <c r="M31" s="89">
        <v>0</v>
      </c>
      <c r="N31" s="89">
        <v>1</v>
      </c>
      <c r="O31" s="89"/>
      <c r="P31" s="89"/>
      <c r="Q31" s="89"/>
      <c r="R31" s="89"/>
      <c r="S31" s="89"/>
      <c r="T31" s="90">
        <f t="shared" si="0"/>
        <v>12</v>
      </c>
      <c r="U31" s="91"/>
      <c r="V31" s="92">
        <v>0.64949074074074076</v>
      </c>
      <c r="W31" s="93" t="s">
        <v>28</v>
      </c>
      <c r="X31" s="94"/>
      <c r="Y31" s="94"/>
      <c r="Z31" s="95"/>
      <c r="AA31" s="96"/>
      <c r="AB31" s="97"/>
      <c r="AC31" s="98" t="str">
        <f>TEXT(IF($E29="","",(IF($E30="",T29/(15-(COUNTIF($E29:$S29,""))),(IF($E31="",(T29+T30)/(30-(COUNTIF($E29:$S29,"")+COUNTIF($E30:$S30,""))), (T29+T30+T31)/(45-(COUNTIF($E29:$S29,"")+COUNTIF($E30:$S30,"")+COUNTIF($E31:$S31,"")))))))),"0,00")</f>
        <v>1,30</v>
      </c>
      <c r="AD31" s="99"/>
    </row>
    <row r="32" spans="1:30" ht="15.75" thickBot="1">
      <c r="A32" s="64">
        <v>267</v>
      </c>
      <c r="B32" s="65" t="s">
        <v>163</v>
      </c>
      <c r="C32" s="66" t="s">
        <v>164</v>
      </c>
      <c r="D32" s="66"/>
      <c r="E32" s="67">
        <v>5</v>
      </c>
      <c r="F32" s="67">
        <v>3</v>
      </c>
      <c r="G32" s="67">
        <v>2</v>
      </c>
      <c r="H32" s="67">
        <v>3</v>
      </c>
      <c r="I32" s="67">
        <v>3</v>
      </c>
      <c r="J32" s="67">
        <v>3</v>
      </c>
      <c r="K32" s="67">
        <v>0</v>
      </c>
      <c r="L32" s="67">
        <v>0</v>
      </c>
      <c r="M32" s="67">
        <v>0</v>
      </c>
      <c r="N32" s="67">
        <v>1</v>
      </c>
      <c r="O32" s="67"/>
      <c r="P32" s="67"/>
      <c r="Q32" s="67"/>
      <c r="R32" s="67"/>
      <c r="S32" s="67"/>
      <c r="T32" s="68">
        <f t="shared" si="0"/>
        <v>20</v>
      </c>
      <c r="U32" s="69"/>
      <c r="V32" s="70">
        <f>SUM(T32:T34)+IF(ISNUMBER(U32),U32,0)+IF(ISNUMBER(U33),U33,0)+IF(ISNUMBER(U34),U34,0)</f>
        <v>42</v>
      </c>
      <c r="W32" s="71">
        <f>COUNTIF($E32:$S32,0)+COUNTIF($E33:$S33,0)+COUNTIF($E34:$S34,0)</f>
        <v>9</v>
      </c>
      <c r="X32" s="71">
        <f>COUNTIF($E32:$S32,1)+COUNTIF($E33:$S33,1)+COUNTIF($E34:$S34,1)</f>
        <v>9</v>
      </c>
      <c r="Y32" s="71">
        <f>COUNTIF($E32:$S32,2)+COUNTIF($E33:$S33,2)+COUNTIF($E34:$S34,2)</f>
        <v>5</v>
      </c>
      <c r="Z32" s="71">
        <f>COUNTIF($E32:$S32,3)+COUNTIF($E33:$S33,3)+COUNTIF($E34:$S34,3)</f>
        <v>6</v>
      </c>
      <c r="AA32" s="71">
        <f>COUNTIF($E32:$S32,5)+COUNTIF($E33:$S33,5)+COUNTIF($E34:$S34,5)</f>
        <v>1</v>
      </c>
      <c r="AB32" s="72">
        <f>COUNTIF($E32:$S32,"5*")+COUNTIF($E33:$S33,"5*")+COUNTIF($E34:$S34,"5*")</f>
        <v>0</v>
      </c>
      <c r="AC32" s="73">
        <f>COUNTIF($E32:$S32,20)+COUNTIF($E33:$S33,20)+COUNTIF($E34:$S34,20)</f>
        <v>0</v>
      </c>
      <c r="AD32" s="99"/>
    </row>
    <row r="33" spans="1:30" ht="16.5" thickBot="1">
      <c r="A33" s="74" t="s">
        <v>98</v>
      </c>
      <c r="B33" s="75" t="s">
        <v>23</v>
      </c>
      <c r="C33" s="75" t="s">
        <v>24</v>
      </c>
      <c r="D33" s="75"/>
      <c r="E33" s="76">
        <v>3</v>
      </c>
      <c r="F33" s="76">
        <v>1</v>
      </c>
      <c r="G33" s="76">
        <v>1</v>
      </c>
      <c r="H33" s="76">
        <v>1</v>
      </c>
      <c r="I33" s="76">
        <v>2</v>
      </c>
      <c r="J33" s="76">
        <v>2</v>
      </c>
      <c r="K33" s="76">
        <v>0</v>
      </c>
      <c r="L33" s="76">
        <v>1</v>
      </c>
      <c r="M33" s="76">
        <v>0</v>
      </c>
      <c r="N33" s="76">
        <v>1</v>
      </c>
      <c r="O33" s="76"/>
      <c r="P33" s="76"/>
      <c r="Q33" s="76"/>
      <c r="R33" s="76"/>
      <c r="S33" s="76"/>
      <c r="T33" s="77">
        <f t="shared" si="0"/>
        <v>12</v>
      </c>
      <c r="U33" s="78"/>
      <c r="V33" s="79">
        <v>0.46597222222222218</v>
      </c>
      <c r="W33" s="80" t="s">
        <v>25</v>
      </c>
      <c r="X33" s="81"/>
      <c r="Y33" s="81"/>
      <c r="Z33" s="82"/>
      <c r="AA33" s="82"/>
      <c r="AB33" s="83"/>
      <c r="AC33" s="84" t="str">
        <f>TEXT( (V34-V33+0.00000000000001),"[hh].mm.ss")</f>
        <v>04.19.59</v>
      </c>
      <c r="AD33" s="99"/>
    </row>
    <row r="34" spans="1:30" ht="15.75" thickBot="1">
      <c r="A34" s="85" t="s">
        <v>26</v>
      </c>
      <c r="B34" s="86" t="s">
        <v>56</v>
      </c>
      <c r="C34" s="87"/>
      <c r="D34" s="88"/>
      <c r="E34" s="89">
        <v>2</v>
      </c>
      <c r="F34" s="89">
        <v>0</v>
      </c>
      <c r="G34" s="89">
        <v>1</v>
      </c>
      <c r="H34" s="89">
        <v>1</v>
      </c>
      <c r="I34" s="89">
        <v>3</v>
      </c>
      <c r="J34" s="89">
        <v>1</v>
      </c>
      <c r="K34" s="89">
        <v>0</v>
      </c>
      <c r="L34" s="89">
        <v>0</v>
      </c>
      <c r="M34" s="89">
        <v>0</v>
      </c>
      <c r="N34" s="89">
        <v>2</v>
      </c>
      <c r="O34" s="89"/>
      <c r="P34" s="89"/>
      <c r="Q34" s="89"/>
      <c r="R34" s="89"/>
      <c r="S34" s="89"/>
      <c r="T34" s="90">
        <f t="shared" si="0"/>
        <v>10</v>
      </c>
      <c r="U34" s="91"/>
      <c r="V34" s="92">
        <v>0.64651620370370366</v>
      </c>
      <c r="W34" s="93" t="s">
        <v>28</v>
      </c>
      <c r="X34" s="94"/>
      <c r="Y34" s="94"/>
      <c r="Z34" s="95"/>
      <c r="AA34" s="96"/>
      <c r="AB34" s="97"/>
      <c r="AC34" s="98" t="str">
        <f>TEXT(IF($E32="","",(IF($E33="",T32/(15-(COUNTIF($E32:$S32,""))),(IF($E34="",(T32+T33)/(30-(COUNTIF($E32:$S32,"")+COUNTIF($E33:$S33,""))), (T32+T33+T34)/(45-(COUNTIF($E32:$S32,"")+COUNTIF($E33:$S33,"")+COUNTIF($E34:$S34,"")))))))),"0,00")</f>
        <v>1,40</v>
      </c>
      <c r="AD34" s="99"/>
    </row>
    <row r="35" spans="1:30" ht="15.75" thickBot="1">
      <c r="A35" s="64">
        <v>270</v>
      </c>
      <c r="B35" s="65" t="s">
        <v>165</v>
      </c>
      <c r="C35" s="66" t="s">
        <v>166</v>
      </c>
      <c r="D35" s="66"/>
      <c r="E35" s="67">
        <v>5</v>
      </c>
      <c r="F35" s="67">
        <v>5</v>
      </c>
      <c r="G35" s="67">
        <v>3</v>
      </c>
      <c r="H35" s="67">
        <v>3</v>
      </c>
      <c r="I35" s="67">
        <v>3</v>
      </c>
      <c r="J35" s="67">
        <v>3</v>
      </c>
      <c r="K35" s="67">
        <v>0</v>
      </c>
      <c r="L35" s="67">
        <v>1</v>
      </c>
      <c r="M35" s="67">
        <v>0</v>
      </c>
      <c r="N35" s="67">
        <v>5</v>
      </c>
      <c r="O35" s="67"/>
      <c r="P35" s="67"/>
      <c r="Q35" s="67"/>
      <c r="R35" s="67"/>
      <c r="S35" s="67"/>
      <c r="T35" s="68">
        <f t="shared" si="0"/>
        <v>28</v>
      </c>
      <c r="U35" s="69"/>
      <c r="V35" s="70">
        <f>SUM(T35:T37)+IF(ISNUMBER(U35),U35,0)+IF(ISNUMBER(U36),U36,0)+IF(ISNUMBER(U37),U37,0)</f>
        <v>64</v>
      </c>
      <c r="W35" s="71">
        <f>COUNTIF($E35:$S35,0)+COUNTIF($E36:$S36,0)+COUNTIF($E37:$S37,0)</f>
        <v>10</v>
      </c>
      <c r="X35" s="71">
        <f>COUNTIF($E35:$S35,1)+COUNTIF($E36:$S36,1)+COUNTIF($E37:$S37,1)</f>
        <v>3</v>
      </c>
      <c r="Y35" s="71">
        <f>COUNTIF($E35:$S35,2)+COUNTIF($E36:$S36,2)+COUNTIF($E37:$S37,2)</f>
        <v>2</v>
      </c>
      <c r="Z35" s="71">
        <f>COUNTIF($E35:$S35,3)+COUNTIF($E36:$S36,3)+COUNTIF($E37:$S37,3)</f>
        <v>9</v>
      </c>
      <c r="AA35" s="71">
        <f>COUNTIF($E35:$S35,5)+COUNTIF($E36:$S36,5)+COUNTIF($E37:$S37,5)</f>
        <v>6</v>
      </c>
      <c r="AB35" s="72">
        <f>COUNTIF($E35:$S35,"5*")+COUNTIF($E36:$S36,"5*")+COUNTIF($E37:$S37,"5*")</f>
        <v>0</v>
      </c>
      <c r="AC35" s="73">
        <f>COUNTIF($E35:$S35,20)+COUNTIF($E36:$S36,20)+COUNTIF($E37:$S37,20)</f>
        <v>0</v>
      </c>
      <c r="AD35" s="99"/>
    </row>
    <row r="36" spans="1:30" ht="16.5" thickBot="1">
      <c r="A36" s="74" t="s">
        <v>101</v>
      </c>
      <c r="B36" s="75" t="s">
        <v>75</v>
      </c>
      <c r="C36" s="75" t="s">
        <v>24</v>
      </c>
      <c r="D36" s="75"/>
      <c r="E36" s="76">
        <v>5</v>
      </c>
      <c r="F36" s="76">
        <v>0</v>
      </c>
      <c r="G36" s="76">
        <v>5</v>
      </c>
      <c r="H36" s="76">
        <v>0</v>
      </c>
      <c r="I36" s="76">
        <v>3</v>
      </c>
      <c r="J36" s="76">
        <v>3</v>
      </c>
      <c r="K36" s="76">
        <v>0</v>
      </c>
      <c r="L36" s="76">
        <v>0</v>
      </c>
      <c r="M36" s="76">
        <v>0</v>
      </c>
      <c r="N36" s="76">
        <v>3</v>
      </c>
      <c r="O36" s="76"/>
      <c r="P36" s="76"/>
      <c r="Q36" s="76"/>
      <c r="R36" s="76"/>
      <c r="S36" s="76"/>
      <c r="T36" s="77">
        <f t="shared" si="0"/>
        <v>19</v>
      </c>
      <c r="U36" s="78"/>
      <c r="V36" s="79">
        <v>0.47361111111111104</v>
      </c>
      <c r="W36" s="80" t="s">
        <v>25</v>
      </c>
      <c r="X36" s="81"/>
      <c r="Y36" s="81"/>
      <c r="Z36" s="82"/>
      <c r="AA36" s="82"/>
      <c r="AB36" s="83"/>
      <c r="AC36" s="84" t="str">
        <f>TEXT( (V37-V36+0.00000000000001),"[hh].mm.ss")</f>
        <v>04.06.31</v>
      </c>
      <c r="AD36" s="99"/>
    </row>
    <row r="37" spans="1:30" ht="15.75" thickBot="1">
      <c r="A37" s="85" t="s">
        <v>26</v>
      </c>
      <c r="B37" s="86" t="s">
        <v>56</v>
      </c>
      <c r="C37" s="87"/>
      <c r="D37" s="88"/>
      <c r="E37" s="89">
        <v>3</v>
      </c>
      <c r="F37" s="89">
        <v>0</v>
      </c>
      <c r="G37" s="89">
        <v>5</v>
      </c>
      <c r="H37" s="89">
        <v>2</v>
      </c>
      <c r="I37" s="89">
        <v>2</v>
      </c>
      <c r="J37" s="89">
        <v>1</v>
      </c>
      <c r="K37" s="89">
        <v>0</v>
      </c>
      <c r="L37" s="89">
        <v>0</v>
      </c>
      <c r="M37" s="89">
        <v>1</v>
      </c>
      <c r="N37" s="89">
        <v>3</v>
      </c>
      <c r="O37" s="89"/>
      <c r="P37" s="89"/>
      <c r="Q37" s="89"/>
      <c r="R37" s="89"/>
      <c r="S37" s="89"/>
      <c r="T37" s="90">
        <f t="shared" si="0"/>
        <v>17</v>
      </c>
      <c r="U37" s="91"/>
      <c r="V37" s="92">
        <v>0.6448032407407408</v>
      </c>
      <c r="W37" s="93" t="s">
        <v>28</v>
      </c>
      <c r="X37" s="94"/>
      <c r="Y37" s="94"/>
      <c r="Z37" s="95"/>
      <c r="AA37" s="96"/>
      <c r="AB37" s="97"/>
      <c r="AC37" s="98" t="str">
        <f>TEXT(IF($E35="","",(IF($E36="",T35/(15-(COUNTIF($E35:$S35,""))),(IF($E37="",(T35+T36)/(30-(COUNTIF($E35:$S35,"")+COUNTIF($E36:$S36,""))), (T35+T36+T37)/(45-(COUNTIF($E35:$S35,"")+COUNTIF($E36:$S36,"")+COUNTIF($E37:$S37,"")))))))),"0,00")</f>
        <v>2,13</v>
      </c>
      <c r="AD37" s="99"/>
    </row>
    <row r="38" spans="1:30" ht="15.75" thickBot="1">
      <c r="A38" s="64">
        <v>252</v>
      </c>
      <c r="B38" s="65" t="s">
        <v>167</v>
      </c>
      <c r="C38" s="66" t="s">
        <v>47</v>
      </c>
      <c r="D38" s="66"/>
      <c r="E38" s="67">
        <v>5</v>
      </c>
      <c r="F38" s="67">
        <v>0</v>
      </c>
      <c r="G38" s="67">
        <v>3</v>
      </c>
      <c r="H38" s="67">
        <v>5</v>
      </c>
      <c r="I38" s="67">
        <v>3</v>
      </c>
      <c r="J38" s="67">
        <v>5</v>
      </c>
      <c r="K38" s="67">
        <v>0</v>
      </c>
      <c r="L38" s="67">
        <v>1</v>
      </c>
      <c r="M38" s="67">
        <v>0</v>
      </c>
      <c r="N38" s="67">
        <v>5</v>
      </c>
      <c r="O38" s="67"/>
      <c r="P38" s="67"/>
      <c r="Q38" s="67"/>
      <c r="R38" s="67"/>
      <c r="S38" s="67"/>
      <c r="T38" s="68">
        <f t="shared" si="0"/>
        <v>27</v>
      </c>
      <c r="U38" s="69"/>
      <c r="V38" s="70">
        <f>SUM(T38:T40)+IF(ISNUMBER(U38),U38,0)+IF(ISNUMBER(U39),U39,0)+IF(ISNUMBER(U40),U40,0)</f>
        <v>66</v>
      </c>
      <c r="W38" s="71">
        <f>COUNTIF($E38:$S38,0)+COUNTIF($E39:$S39,0)+COUNTIF($E40:$S40,0)</f>
        <v>8</v>
      </c>
      <c r="X38" s="71">
        <f>COUNTIF($E38:$S38,1)+COUNTIF($E39:$S39,1)+COUNTIF($E40:$S40,1)</f>
        <v>7</v>
      </c>
      <c r="Y38" s="71">
        <f>COUNTIF($E38:$S38,2)+COUNTIF($E39:$S39,2)+COUNTIF($E40:$S40,2)</f>
        <v>2</v>
      </c>
      <c r="Z38" s="71">
        <f>COUNTIF($E38:$S38,3)+COUNTIF($E39:$S39,3)+COUNTIF($E40:$S40,3)</f>
        <v>5</v>
      </c>
      <c r="AA38" s="71">
        <f>COUNTIF($E38:$S38,5)+COUNTIF($E39:$S39,5)+COUNTIF($E40:$S40,5)</f>
        <v>8</v>
      </c>
      <c r="AB38" s="72">
        <f>COUNTIF($E38:$S38,"5*")+COUNTIF($E39:$S39,"5*")+COUNTIF($E40:$S40,"5*")</f>
        <v>0</v>
      </c>
      <c r="AC38" s="73">
        <f>COUNTIF($E38:$S38,20)+COUNTIF($E39:$S39,20)+COUNTIF($E40:$S40,20)</f>
        <v>0</v>
      </c>
      <c r="AD38" s="99"/>
    </row>
    <row r="39" spans="1:30" ht="16.5" thickBot="1">
      <c r="A39" s="74" t="s">
        <v>104</v>
      </c>
      <c r="B39" s="75" t="s">
        <v>23</v>
      </c>
      <c r="C39" s="75" t="s">
        <v>64</v>
      </c>
      <c r="D39" s="75"/>
      <c r="E39" s="76">
        <v>5</v>
      </c>
      <c r="F39" s="76">
        <v>2</v>
      </c>
      <c r="G39" s="76">
        <v>1</v>
      </c>
      <c r="H39" s="76">
        <v>3</v>
      </c>
      <c r="I39" s="76">
        <v>1</v>
      </c>
      <c r="J39" s="76">
        <v>5</v>
      </c>
      <c r="K39" s="76">
        <v>0</v>
      </c>
      <c r="L39" s="76">
        <v>1</v>
      </c>
      <c r="M39" s="76">
        <v>0</v>
      </c>
      <c r="N39" s="76">
        <v>2</v>
      </c>
      <c r="O39" s="76"/>
      <c r="P39" s="76"/>
      <c r="Q39" s="76"/>
      <c r="R39" s="76"/>
      <c r="S39" s="76"/>
      <c r="T39" s="77">
        <f t="shared" si="0"/>
        <v>20</v>
      </c>
      <c r="U39" s="78"/>
      <c r="V39" s="79">
        <v>0.47499999999999992</v>
      </c>
      <c r="W39" s="80" t="s">
        <v>25</v>
      </c>
      <c r="X39" s="81"/>
      <c r="Y39" s="81"/>
      <c r="Z39" s="82"/>
      <c r="AA39" s="82"/>
      <c r="AB39" s="83"/>
      <c r="AC39" s="84" t="str">
        <f>TEXT( (V40-V39+0.00000000000001),"[hh].mm.ss")</f>
        <v>04.20.19</v>
      </c>
      <c r="AD39" s="99"/>
    </row>
    <row r="40" spans="1:30" ht="15.75" thickBot="1">
      <c r="A40" s="85" t="s">
        <v>26</v>
      </c>
      <c r="B40" s="86" t="s">
        <v>56</v>
      </c>
      <c r="C40" s="87"/>
      <c r="D40" s="88"/>
      <c r="E40" s="89">
        <v>3</v>
      </c>
      <c r="F40" s="89">
        <v>5</v>
      </c>
      <c r="G40" s="89">
        <v>0</v>
      </c>
      <c r="H40" s="89">
        <v>3</v>
      </c>
      <c r="I40" s="89">
        <v>1</v>
      </c>
      <c r="J40" s="89">
        <v>1</v>
      </c>
      <c r="K40" s="89">
        <v>0</v>
      </c>
      <c r="L40" s="89">
        <v>0</v>
      </c>
      <c r="M40" s="89">
        <v>1</v>
      </c>
      <c r="N40" s="89">
        <v>5</v>
      </c>
      <c r="O40" s="89"/>
      <c r="P40" s="89"/>
      <c r="Q40" s="89"/>
      <c r="R40" s="89"/>
      <c r="S40" s="89"/>
      <c r="T40" s="90">
        <f t="shared" ref="T40:T61" si="1">IF(E40="","",SUM(E40:S40)+(COUNTIF(E40:S40,"5*")*5))</f>
        <v>19</v>
      </c>
      <c r="U40" s="91"/>
      <c r="V40" s="92">
        <v>0.65577546296296296</v>
      </c>
      <c r="W40" s="93" t="s">
        <v>28</v>
      </c>
      <c r="X40" s="94"/>
      <c r="Y40" s="94"/>
      <c r="Z40" s="95"/>
      <c r="AA40" s="96"/>
      <c r="AB40" s="97"/>
      <c r="AC40" s="98" t="str">
        <f>TEXT(IF($E38="","",(IF($E39="",T38/(15-(COUNTIF($E38:$S38,""))),(IF($E40="",(T38+T39)/(30-(COUNTIF($E38:$S38,"")+COUNTIF($E39:$S39,""))), (T38+T39+T40)/(45-(COUNTIF($E38:$S38,"")+COUNTIF($E39:$S39,"")+COUNTIF($E40:$S40,"")))))))),"0,00")</f>
        <v>2,20</v>
      </c>
      <c r="AD40" s="99"/>
    </row>
    <row r="41" spans="1:30" ht="15.75" thickBot="1">
      <c r="A41" s="64">
        <v>220</v>
      </c>
      <c r="B41" s="65" t="s">
        <v>93</v>
      </c>
      <c r="C41" s="66" t="s">
        <v>168</v>
      </c>
      <c r="D41" s="66"/>
      <c r="E41" s="67">
        <v>5</v>
      </c>
      <c r="F41" s="67">
        <v>3</v>
      </c>
      <c r="G41" s="67">
        <v>3</v>
      </c>
      <c r="H41" s="67">
        <v>1</v>
      </c>
      <c r="I41" s="67">
        <v>5</v>
      </c>
      <c r="J41" s="67">
        <v>5</v>
      </c>
      <c r="K41" s="67">
        <v>3</v>
      </c>
      <c r="L41" s="67">
        <v>1</v>
      </c>
      <c r="M41" s="67">
        <v>0</v>
      </c>
      <c r="N41" s="67">
        <v>2</v>
      </c>
      <c r="O41" s="67"/>
      <c r="P41" s="67"/>
      <c r="Q41" s="67"/>
      <c r="R41" s="67"/>
      <c r="S41" s="67"/>
      <c r="T41" s="68">
        <f t="shared" si="1"/>
        <v>28</v>
      </c>
      <c r="U41" s="69"/>
      <c r="V41" s="70">
        <f>SUM(T41:T43)+IF(ISNUMBER(U41),U41,0)+IF(ISNUMBER(U42),U42,0)+IF(ISNUMBER(U43),U43,0)</f>
        <v>70</v>
      </c>
      <c r="W41" s="71">
        <f>COUNTIF($E41:$S41,0)+COUNTIF($E42:$S42,0)+COUNTIF($E43:$S43,0)</f>
        <v>4</v>
      </c>
      <c r="X41" s="71">
        <f>COUNTIF($E41:$S41,1)+COUNTIF($E42:$S42,1)+COUNTIF($E43:$S43,1)</f>
        <v>8</v>
      </c>
      <c r="Y41" s="71">
        <f>COUNTIF($E41:$S41,2)+COUNTIF($E42:$S42,2)+COUNTIF($E43:$S43,2)</f>
        <v>2</v>
      </c>
      <c r="Z41" s="71">
        <f>COUNTIF($E41:$S41,3)+COUNTIF($E42:$S42,3)+COUNTIF($E43:$S43,3)</f>
        <v>11</v>
      </c>
      <c r="AA41" s="71">
        <f>COUNTIF($E41:$S41,5)+COUNTIF($E42:$S42,5)+COUNTIF($E43:$S43,5)</f>
        <v>5</v>
      </c>
      <c r="AB41" s="72">
        <f>COUNTIF($E41:$S41,"5*")+COUNTIF($E42:$S42,"5*")+COUNTIF($E43:$S43,"5*")</f>
        <v>0</v>
      </c>
      <c r="AC41" s="73">
        <f>COUNTIF($E41:$S41,20)+COUNTIF($E42:$S42,20)+COUNTIF($E43:$S43,20)</f>
        <v>0</v>
      </c>
      <c r="AD41" s="99"/>
    </row>
    <row r="42" spans="1:30" ht="16.5" thickBot="1">
      <c r="A42" s="74" t="s">
        <v>107</v>
      </c>
      <c r="B42" s="75" t="s">
        <v>23</v>
      </c>
      <c r="C42" s="75" t="s">
        <v>94</v>
      </c>
      <c r="D42" s="75"/>
      <c r="E42" s="76">
        <v>3</v>
      </c>
      <c r="F42" s="76">
        <v>3</v>
      </c>
      <c r="G42" s="76">
        <v>3</v>
      </c>
      <c r="H42" s="76">
        <v>2</v>
      </c>
      <c r="I42" s="76">
        <v>3</v>
      </c>
      <c r="J42" s="76">
        <v>3</v>
      </c>
      <c r="K42" s="76">
        <v>1</v>
      </c>
      <c r="L42" s="76">
        <v>0</v>
      </c>
      <c r="M42" s="76">
        <v>0</v>
      </c>
      <c r="N42" s="76">
        <v>5</v>
      </c>
      <c r="O42" s="76"/>
      <c r="P42" s="76"/>
      <c r="Q42" s="76"/>
      <c r="R42" s="76"/>
      <c r="S42" s="76"/>
      <c r="T42" s="77">
        <f t="shared" si="1"/>
        <v>23</v>
      </c>
      <c r="U42" s="78"/>
      <c r="V42" s="79">
        <v>0.4729166666666666</v>
      </c>
      <c r="W42" s="80" t="s">
        <v>25</v>
      </c>
      <c r="X42" s="81"/>
      <c r="Y42" s="81"/>
      <c r="Z42" s="82"/>
      <c r="AA42" s="82"/>
      <c r="AB42" s="83"/>
      <c r="AC42" s="84" t="str">
        <f>TEXT( (V43-V42+0.00000000000001),"[hh].mm.ss")</f>
        <v>05.17.51</v>
      </c>
      <c r="AD42" s="99"/>
    </row>
    <row r="43" spans="1:30" ht="15.75" thickBot="1">
      <c r="A43" s="85" t="s">
        <v>26</v>
      </c>
      <c r="B43" s="86" t="s">
        <v>59</v>
      </c>
      <c r="C43" s="87"/>
      <c r="D43" s="88"/>
      <c r="E43" s="89">
        <v>1</v>
      </c>
      <c r="F43" s="89">
        <v>3</v>
      </c>
      <c r="G43" s="89">
        <v>1</v>
      </c>
      <c r="H43" s="89">
        <v>5</v>
      </c>
      <c r="I43" s="89">
        <v>3</v>
      </c>
      <c r="J43" s="89">
        <v>3</v>
      </c>
      <c r="K43" s="89">
        <v>1</v>
      </c>
      <c r="L43" s="89">
        <v>1</v>
      </c>
      <c r="M43" s="89">
        <v>0</v>
      </c>
      <c r="N43" s="89">
        <v>1</v>
      </c>
      <c r="O43" s="89"/>
      <c r="P43" s="89"/>
      <c r="Q43" s="89"/>
      <c r="R43" s="89"/>
      <c r="S43" s="89"/>
      <c r="T43" s="90">
        <f t="shared" si="1"/>
        <v>19</v>
      </c>
      <c r="U43" s="91"/>
      <c r="V43" s="92">
        <v>0.69364583333333341</v>
      </c>
      <c r="W43" s="93" t="s">
        <v>28</v>
      </c>
      <c r="X43" s="94"/>
      <c r="Y43" s="94"/>
      <c r="Z43" s="95"/>
      <c r="AA43" s="96"/>
      <c r="AB43" s="97"/>
      <c r="AC43" s="98" t="str">
        <f>TEXT(IF($E41="","",(IF($E42="",T41/(15-(COUNTIF($E41:$S41,""))),(IF($E43="",(T41+T42)/(30-(COUNTIF($E41:$S41,"")+COUNTIF($E42:$S42,""))), (T41+T42+T43)/(45-(COUNTIF($E41:$S41,"")+COUNTIF($E42:$S42,"")+COUNTIF($E43:$S43,"")))))))),"0,00")</f>
        <v>2,33</v>
      </c>
      <c r="AD43" s="99"/>
    </row>
    <row r="44" spans="1:30" ht="15.75" thickBot="1">
      <c r="A44" s="64">
        <v>261</v>
      </c>
      <c r="B44" s="65" t="s">
        <v>169</v>
      </c>
      <c r="C44" s="66" t="s">
        <v>81</v>
      </c>
      <c r="D44" s="66"/>
      <c r="E44" s="67">
        <v>5</v>
      </c>
      <c r="F44" s="67">
        <v>3</v>
      </c>
      <c r="G44" s="67">
        <v>3</v>
      </c>
      <c r="H44" s="67">
        <v>3</v>
      </c>
      <c r="I44" s="67">
        <v>3</v>
      </c>
      <c r="J44" s="67">
        <v>5</v>
      </c>
      <c r="K44" s="67">
        <v>3</v>
      </c>
      <c r="L44" s="67">
        <v>1</v>
      </c>
      <c r="M44" s="67">
        <v>0</v>
      </c>
      <c r="N44" s="67">
        <v>5</v>
      </c>
      <c r="O44" s="67"/>
      <c r="P44" s="67"/>
      <c r="Q44" s="67"/>
      <c r="R44" s="67"/>
      <c r="S44" s="67"/>
      <c r="T44" s="68">
        <f t="shared" si="1"/>
        <v>31</v>
      </c>
      <c r="U44" s="69"/>
      <c r="V44" s="70">
        <f>SUM(T44:T46)+IF(ISNUMBER(U44),U44,0)+IF(ISNUMBER(U45),U45,0)+IF(ISNUMBER(U46),U46,0)</f>
        <v>70</v>
      </c>
      <c r="W44" s="71">
        <f>COUNTIF($E44:$S44,0)+COUNTIF($E45:$S45,0)+COUNTIF($E46:$S46,0)</f>
        <v>4</v>
      </c>
      <c r="X44" s="71">
        <f>COUNTIF($E44:$S44,1)+COUNTIF($E45:$S45,1)+COUNTIF($E46:$S46,1)</f>
        <v>6</v>
      </c>
      <c r="Y44" s="71">
        <f>COUNTIF($E44:$S44,2)+COUNTIF($E45:$S45,2)+COUNTIF($E46:$S46,2)</f>
        <v>6</v>
      </c>
      <c r="Z44" s="71">
        <f>COUNTIF($E44:$S44,3)+COUNTIF($E45:$S45,3)+COUNTIF($E46:$S46,3)</f>
        <v>9</v>
      </c>
      <c r="AA44" s="71">
        <f>COUNTIF($E44:$S44,5)+COUNTIF($E45:$S45,5)+COUNTIF($E46:$S46,5)</f>
        <v>5</v>
      </c>
      <c r="AB44" s="72">
        <f>COUNTIF($E44:$S44,"5*")+COUNTIF($E45:$S45,"5*")+COUNTIF($E46:$S46,"5*")</f>
        <v>0</v>
      </c>
      <c r="AC44" s="73">
        <f>COUNTIF($E44:$S44,20)+COUNTIF($E45:$S45,20)+COUNTIF($E46:$S46,20)</f>
        <v>0</v>
      </c>
      <c r="AD44" s="99"/>
    </row>
    <row r="45" spans="1:30" ht="16.5" thickBot="1">
      <c r="A45" s="74" t="s">
        <v>109</v>
      </c>
      <c r="B45" s="75" t="s">
        <v>23</v>
      </c>
      <c r="C45" s="75" t="s">
        <v>24</v>
      </c>
      <c r="D45" s="75"/>
      <c r="E45" s="76">
        <v>3</v>
      </c>
      <c r="F45" s="76">
        <v>3</v>
      </c>
      <c r="G45" s="76">
        <v>1</v>
      </c>
      <c r="H45" s="76">
        <v>2</v>
      </c>
      <c r="I45" s="76">
        <v>2</v>
      </c>
      <c r="J45" s="76">
        <v>3</v>
      </c>
      <c r="K45" s="76">
        <v>1</v>
      </c>
      <c r="L45" s="76">
        <v>0</v>
      </c>
      <c r="M45" s="76">
        <v>0</v>
      </c>
      <c r="N45" s="76">
        <v>5</v>
      </c>
      <c r="O45" s="76"/>
      <c r="P45" s="76"/>
      <c r="Q45" s="76"/>
      <c r="R45" s="76"/>
      <c r="S45" s="76"/>
      <c r="T45" s="77">
        <f t="shared" si="1"/>
        <v>20</v>
      </c>
      <c r="U45" s="78"/>
      <c r="V45" s="79">
        <v>0.4680555555555555</v>
      </c>
      <c r="W45" s="80" t="s">
        <v>25</v>
      </c>
      <c r="X45" s="81"/>
      <c r="Y45" s="81"/>
      <c r="Z45" s="82"/>
      <c r="AA45" s="82"/>
      <c r="AB45" s="83"/>
      <c r="AC45" s="84" t="str">
        <f>TEXT( (V46-V45+0.00000000000001),"[hh].mm.ss")</f>
        <v>04.16.56</v>
      </c>
      <c r="AD45" s="99"/>
    </row>
    <row r="46" spans="1:30" ht="15.75" thickBot="1">
      <c r="A46" s="85" t="s">
        <v>26</v>
      </c>
      <c r="B46" s="86" t="s">
        <v>56</v>
      </c>
      <c r="C46" s="87"/>
      <c r="D46" s="88"/>
      <c r="E46" s="89">
        <v>2</v>
      </c>
      <c r="F46" s="89">
        <v>3</v>
      </c>
      <c r="G46" s="89">
        <v>1</v>
      </c>
      <c r="H46" s="89">
        <v>1</v>
      </c>
      <c r="I46" s="89">
        <v>2</v>
      </c>
      <c r="J46" s="89">
        <v>2</v>
      </c>
      <c r="K46" s="89">
        <v>1</v>
      </c>
      <c r="L46" s="89">
        <v>2</v>
      </c>
      <c r="M46" s="89">
        <v>0</v>
      </c>
      <c r="N46" s="89">
        <v>5</v>
      </c>
      <c r="O46" s="89"/>
      <c r="P46" s="89"/>
      <c r="Q46" s="89"/>
      <c r="R46" s="89"/>
      <c r="S46" s="89"/>
      <c r="T46" s="90">
        <f t="shared" si="1"/>
        <v>19</v>
      </c>
      <c r="U46" s="91"/>
      <c r="V46" s="92">
        <v>0.64648148148148155</v>
      </c>
      <c r="W46" s="93" t="s">
        <v>28</v>
      </c>
      <c r="X46" s="94"/>
      <c r="Y46" s="94"/>
      <c r="Z46" s="95"/>
      <c r="AA46" s="96"/>
      <c r="AB46" s="97"/>
      <c r="AC46" s="98" t="str">
        <f>TEXT(IF($E44="","",(IF($E45="",T44/(15-(COUNTIF($E44:$S44,""))),(IF($E46="",(T44+T45)/(30-(COUNTIF($E44:$S44,"")+COUNTIF($E45:$S45,""))), (T44+T45+T46)/(45-(COUNTIF($E44:$S44,"")+COUNTIF($E45:$S45,"")+COUNTIF($E46:$S46,"")))))))),"0,00")</f>
        <v>2,33</v>
      </c>
      <c r="AD46" s="99"/>
    </row>
    <row r="47" spans="1:30" ht="15.75" thickBot="1">
      <c r="A47" s="64">
        <v>236</v>
      </c>
      <c r="B47" s="65" t="s">
        <v>170</v>
      </c>
      <c r="C47" s="66" t="s">
        <v>171</v>
      </c>
      <c r="D47" s="66"/>
      <c r="E47" s="67">
        <v>3</v>
      </c>
      <c r="F47" s="67">
        <v>3</v>
      </c>
      <c r="G47" s="67">
        <v>5</v>
      </c>
      <c r="H47" s="67">
        <v>2</v>
      </c>
      <c r="I47" s="67">
        <v>5</v>
      </c>
      <c r="J47" s="67">
        <v>5</v>
      </c>
      <c r="K47" s="67">
        <v>1</v>
      </c>
      <c r="L47" s="67">
        <v>0</v>
      </c>
      <c r="M47" s="67">
        <v>0</v>
      </c>
      <c r="N47" s="67">
        <v>3</v>
      </c>
      <c r="O47" s="67"/>
      <c r="P47" s="67"/>
      <c r="Q47" s="67"/>
      <c r="R47" s="67"/>
      <c r="S47" s="67"/>
      <c r="T47" s="68">
        <f t="shared" si="1"/>
        <v>27</v>
      </c>
      <c r="U47" s="69"/>
      <c r="V47" s="70">
        <f>SUM(T47:T49)+IF(ISNUMBER(U47),U47,0)+IF(ISNUMBER(U48),U48,0)+IF(ISNUMBER(U49),U49,0)</f>
        <v>76</v>
      </c>
      <c r="W47" s="71">
        <f>COUNTIF($E47:$S47,0)+COUNTIF($E48:$S48,0)+COUNTIF($E49:$S49,0)</f>
        <v>6</v>
      </c>
      <c r="X47" s="71">
        <f>COUNTIF($E47:$S47,1)+COUNTIF($E48:$S48,1)+COUNTIF($E49:$S49,1)</f>
        <v>4</v>
      </c>
      <c r="Y47" s="71">
        <f>COUNTIF($E47:$S47,2)+COUNTIF($E48:$S48,2)+COUNTIF($E49:$S49,2)</f>
        <v>2</v>
      </c>
      <c r="Z47" s="71">
        <f>COUNTIF($E47:$S47,3)+COUNTIF($E48:$S48,3)+COUNTIF($E49:$S49,3)</f>
        <v>11</v>
      </c>
      <c r="AA47" s="71">
        <f>COUNTIF($E47:$S47,5)+COUNTIF($E48:$S48,5)+COUNTIF($E49:$S49,5)</f>
        <v>7</v>
      </c>
      <c r="AB47" s="72">
        <f>COUNTIF($E47:$S47,"5*")+COUNTIF($E48:$S48,"5*")+COUNTIF($E49:$S49,"5*")</f>
        <v>0</v>
      </c>
      <c r="AC47" s="73">
        <f>COUNTIF($E47:$S47,20)+COUNTIF($E48:$S48,20)+COUNTIF($E49:$S49,20)</f>
        <v>0</v>
      </c>
      <c r="AD47" s="99"/>
    </row>
    <row r="48" spans="1:30" ht="16.5" thickBot="1">
      <c r="A48" s="74" t="s">
        <v>113</v>
      </c>
      <c r="B48" s="75" t="s">
        <v>55</v>
      </c>
      <c r="C48" s="75" t="s">
        <v>37</v>
      </c>
      <c r="D48" s="75"/>
      <c r="E48" s="76">
        <v>3</v>
      </c>
      <c r="F48" s="76">
        <v>3</v>
      </c>
      <c r="G48" s="76">
        <v>3</v>
      </c>
      <c r="H48" s="76">
        <v>1</v>
      </c>
      <c r="I48" s="76">
        <v>3</v>
      </c>
      <c r="J48" s="76">
        <v>3</v>
      </c>
      <c r="K48" s="76">
        <v>0</v>
      </c>
      <c r="L48" s="76">
        <v>1</v>
      </c>
      <c r="M48" s="76">
        <v>0</v>
      </c>
      <c r="N48" s="76">
        <v>3</v>
      </c>
      <c r="O48" s="76"/>
      <c r="P48" s="76"/>
      <c r="Q48" s="76"/>
      <c r="R48" s="76"/>
      <c r="S48" s="76"/>
      <c r="T48" s="77">
        <f t="shared" si="1"/>
        <v>20</v>
      </c>
      <c r="U48" s="78"/>
      <c r="V48" s="79">
        <v>0.47152777777777771</v>
      </c>
      <c r="W48" s="80" t="s">
        <v>25</v>
      </c>
      <c r="X48" s="81"/>
      <c r="Y48" s="81"/>
      <c r="Z48" s="82"/>
      <c r="AA48" s="82"/>
      <c r="AB48" s="83"/>
      <c r="AC48" s="84" t="str">
        <f>TEXT( (V49-V48+0.00000000000001),"[hh].mm.ss")</f>
        <v>02.59.12</v>
      </c>
      <c r="AD48" s="99"/>
    </row>
    <row r="49" spans="1:30" ht="15.75" thickBot="1">
      <c r="A49" s="85" t="s">
        <v>26</v>
      </c>
      <c r="B49" s="86" t="s">
        <v>172</v>
      </c>
      <c r="C49" s="87"/>
      <c r="D49" s="88"/>
      <c r="E49" s="89">
        <v>2</v>
      </c>
      <c r="F49" s="89">
        <v>3</v>
      </c>
      <c r="G49" s="89">
        <v>3</v>
      </c>
      <c r="H49" s="89">
        <v>5</v>
      </c>
      <c r="I49" s="89">
        <v>5</v>
      </c>
      <c r="J49" s="89">
        <v>5</v>
      </c>
      <c r="K49" s="89">
        <v>0</v>
      </c>
      <c r="L49" s="89">
        <v>1</v>
      </c>
      <c r="M49" s="89">
        <v>0</v>
      </c>
      <c r="N49" s="89">
        <v>5</v>
      </c>
      <c r="O49" s="89"/>
      <c r="P49" s="89"/>
      <c r="Q49" s="89"/>
      <c r="R49" s="89"/>
      <c r="S49" s="89"/>
      <c r="T49" s="90">
        <f t="shared" si="1"/>
        <v>29</v>
      </c>
      <c r="U49" s="91"/>
      <c r="V49" s="92">
        <v>0.59597222222222224</v>
      </c>
      <c r="W49" s="93" t="s">
        <v>28</v>
      </c>
      <c r="X49" s="94"/>
      <c r="Y49" s="94"/>
      <c r="Z49" s="95"/>
      <c r="AA49" s="96"/>
      <c r="AB49" s="97"/>
      <c r="AC49" s="98" t="str">
        <f>TEXT(IF($E47="","",(IF($E48="",T47/(15-(COUNTIF($E47:$S47,""))),(IF($E49="",(T47+T48)/(30-(COUNTIF($E47:$S47,"")+COUNTIF($E48:$S48,""))), (T47+T48+T49)/(45-(COUNTIF($E47:$S47,"")+COUNTIF($E48:$S48,"")+COUNTIF($E49:$S49,"")))))))),"0,00")</f>
        <v>2,53</v>
      </c>
      <c r="AD49" s="99"/>
    </row>
    <row r="50" spans="1:30" ht="15.75" thickBot="1">
      <c r="A50" s="64">
        <v>218</v>
      </c>
      <c r="B50" s="65" t="s">
        <v>173</v>
      </c>
      <c r="C50" s="66" t="s">
        <v>81</v>
      </c>
      <c r="D50" s="66"/>
      <c r="E50" s="67">
        <v>5</v>
      </c>
      <c r="F50" s="67">
        <v>2</v>
      </c>
      <c r="G50" s="67">
        <v>5</v>
      </c>
      <c r="H50" s="67">
        <v>5</v>
      </c>
      <c r="I50" s="67">
        <v>5</v>
      </c>
      <c r="J50" s="67">
        <v>3</v>
      </c>
      <c r="K50" s="67">
        <v>5</v>
      </c>
      <c r="L50" s="67">
        <v>1</v>
      </c>
      <c r="M50" s="67">
        <v>0</v>
      </c>
      <c r="N50" s="67">
        <v>5</v>
      </c>
      <c r="O50" s="67"/>
      <c r="P50" s="67"/>
      <c r="Q50" s="67"/>
      <c r="R50" s="67"/>
      <c r="S50" s="67"/>
      <c r="T50" s="68">
        <f t="shared" si="1"/>
        <v>36</v>
      </c>
      <c r="U50" s="69"/>
      <c r="V50" s="70">
        <f>SUM(T50:T52)+IF(ISNUMBER(U50),U50,0)+IF(ISNUMBER(U51),U51,0)+IF(ISNUMBER(U52),U52,0)</f>
        <v>88</v>
      </c>
      <c r="W50" s="71">
        <f>COUNTIF($E50:$S50,0)+COUNTIF($E51:$S51,0)+COUNTIF($E52:$S52,0)</f>
        <v>6</v>
      </c>
      <c r="X50" s="71">
        <f>COUNTIF($E50:$S50,1)+COUNTIF($E51:$S51,1)+COUNTIF($E52:$S52,1)</f>
        <v>4</v>
      </c>
      <c r="Y50" s="71">
        <f>COUNTIF($E50:$S50,2)+COUNTIF($E51:$S51,2)+COUNTIF($E52:$S52,2)</f>
        <v>2</v>
      </c>
      <c r="Z50" s="71">
        <f>COUNTIF($E50:$S50,3)+COUNTIF($E51:$S51,3)+COUNTIF($E52:$S52,3)</f>
        <v>5</v>
      </c>
      <c r="AA50" s="71">
        <f>COUNTIF($E50:$S50,5)+COUNTIF($E51:$S51,5)+COUNTIF($E52:$S52,5)</f>
        <v>13</v>
      </c>
      <c r="AB50" s="72">
        <f>COUNTIF($E50:$S50,"5*")+COUNTIF($E51:$S51,"5*")+COUNTIF($E52:$S52,"5*")</f>
        <v>0</v>
      </c>
      <c r="AC50" s="73">
        <f>COUNTIF($E50:$S50,20)+COUNTIF($E51:$S51,20)+COUNTIF($E52:$S52,20)</f>
        <v>0</v>
      </c>
      <c r="AD50" s="99"/>
    </row>
    <row r="51" spans="1:30" ht="16.5" thickBot="1">
      <c r="A51" s="74" t="s">
        <v>116</v>
      </c>
      <c r="B51" s="75" t="s">
        <v>23</v>
      </c>
      <c r="C51" s="75" t="s">
        <v>174</v>
      </c>
      <c r="D51" s="75"/>
      <c r="E51" s="76">
        <v>5</v>
      </c>
      <c r="F51" s="76">
        <v>3</v>
      </c>
      <c r="G51" s="76">
        <v>1</v>
      </c>
      <c r="H51" s="76">
        <v>3</v>
      </c>
      <c r="I51" s="76">
        <v>5</v>
      </c>
      <c r="J51" s="76">
        <v>3</v>
      </c>
      <c r="K51" s="76">
        <v>0</v>
      </c>
      <c r="L51" s="76">
        <v>0</v>
      </c>
      <c r="M51" s="76">
        <v>0</v>
      </c>
      <c r="N51" s="76">
        <v>5</v>
      </c>
      <c r="O51" s="76"/>
      <c r="P51" s="76"/>
      <c r="Q51" s="76"/>
      <c r="R51" s="76"/>
      <c r="S51" s="76"/>
      <c r="T51" s="77">
        <f t="shared" si="1"/>
        <v>25</v>
      </c>
      <c r="U51" s="78"/>
      <c r="V51" s="79">
        <v>0.47083333333333327</v>
      </c>
      <c r="W51" s="80" t="s">
        <v>25</v>
      </c>
      <c r="X51" s="81"/>
      <c r="Y51" s="81"/>
      <c r="Z51" s="82"/>
      <c r="AA51" s="82"/>
      <c r="AB51" s="83"/>
      <c r="AC51" s="84" t="str">
        <f>TEXT( (V52-V51+0.00000000000001),"[hh].mm.ss")</f>
        <v>04.09.31</v>
      </c>
      <c r="AD51" s="99"/>
    </row>
    <row r="52" spans="1:30" ht="15.75" thickBot="1">
      <c r="A52" s="85" t="s">
        <v>26</v>
      </c>
      <c r="B52" s="86" t="s">
        <v>59</v>
      </c>
      <c r="C52" s="87"/>
      <c r="D52" s="88"/>
      <c r="E52" s="89">
        <v>5</v>
      </c>
      <c r="F52" s="89">
        <v>1</v>
      </c>
      <c r="G52" s="89">
        <v>5</v>
      </c>
      <c r="H52" s="89">
        <v>2</v>
      </c>
      <c r="I52" s="89">
        <v>5</v>
      </c>
      <c r="J52" s="89">
        <v>3</v>
      </c>
      <c r="K52" s="89">
        <v>0</v>
      </c>
      <c r="L52" s="89">
        <v>1</v>
      </c>
      <c r="M52" s="89">
        <v>0</v>
      </c>
      <c r="N52" s="89">
        <v>5</v>
      </c>
      <c r="O52" s="89"/>
      <c r="P52" s="89"/>
      <c r="Q52" s="89"/>
      <c r="R52" s="89"/>
      <c r="S52" s="89"/>
      <c r="T52" s="90">
        <f t="shared" si="1"/>
        <v>27</v>
      </c>
      <c r="U52" s="91"/>
      <c r="V52" s="92">
        <v>0.64410879629629625</v>
      </c>
      <c r="W52" s="93" t="s">
        <v>28</v>
      </c>
      <c r="X52" s="94"/>
      <c r="Y52" s="94"/>
      <c r="Z52" s="95"/>
      <c r="AA52" s="96"/>
      <c r="AB52" s="97"/>
      <c r="AC52" s="98" t="str">
        <f>TEXT(IF($E50="","",(IF($E51="",T50/(15-(COUNTIF($E50:$S50,""))),(IF($E52="",(T50+T51)/(30-(COUNTIF($E50:$S50,"")+COUNTIF($E51:$S51,""))), (T50+T51+T52)/(45-(COUNTIF($E50:$S50,"")+COUNTIF($E51:$S51,"")+COUNTIF($E52:$S52,"")))))))),"0,00")</f>
        <v>2,93</v>
      </c>
      <c r="AD52" s="99"/>
    </row>
    <row r="53" spans="1:30" ht="15.75" thickBot="1">
      <c r="A53" s="64">
        <v>269</v>
      </c>
      <c r="B53" s="65" t="s">
        <v>175</v>
      </c>
      <c r="C53" s="66" t="s">
        <v>84</v>
      </c>
      <c r="D53" s="66"/>
      <c r="E53" s="67">
        <v>5</v>
      </c>
      <c r="F53" s="67">
        <v>5</v>
      </c>
      <c r="G53" s="67">
        <v>5</v>
      </c>
      <c r="H53" s="67">
        <v>3</v>
      </c>
      <c r="I53" s="67">
        <v>5</v>
      </c>
      <c r="J53" s="67">
        <v>5</v>
      </c>
      <c r="K53" s="67">
        <v>3</v>
      </c>
      <c r="L53" s="67">
        <v>3</v>
      </c>
      <c r="M53" s="67">
        <v>3</v>
      </c>
      <c r="N53" s="67">
        <v>5</v>
      </c>
      <c r="O53" s="67"/>
      <c r="P53" s="67"/>
      <c r="Q53" s="67"/>
      <c r="R53" s="67"/>
      <c r="S53" s="67"/>
      <c r="T53" s="68">
        <f t="shared" si="1"/>
        <v>42</v>
      </c>
      <c r="U53" s="69"/>
      <c r="V53" s="70">
        <f>SUM(T53:T55)+IF(ISNUMBER(U53),U53,0)+IF(ISNUMBER(U54),U54,0)+IF(ISNUMBER(U55),U55,0)</f>
        <v>91</v>
      </c>
      <c r="W53" s="71">
        <f>COUNTIF($E53:$S53,0)+COUNTIF($E54:$S54,0)+COUNTIF($E55:$S55,0)</f>
        <v>4</v>
      </c>
      <c r="X53" s="71">
        <f>COUNTIF($E53:$S53,1)+COUNTIF($E54:$S54,1)+COUNTIF($E55:$S55,1)</f>
        <v>2</v>
      </c>
      <c r="Y53" s="71">
        <f>COUNTIF($E53:$S53,2)+COUNTIF($E54:$S54,2)+COUNTIF($E55:$S55,2)</f>
        <v>5</v>
      </c>
      <c r="Z53" s="71">
        <f>COUNTIF($E53:$S53,3)+COUNTIF($E54:$S54,3)+COUNTIF($E55:$S55,3)</f>
        <v>8</v>
      </c>
      <c r="AA53" s="71">
        <f>COUNTIF($E53:$S53,5)+COUNTIF($E54:$S54,5)+COUNTIF($E55:$S55,5)</f>
        <v>11</v>
      </c>
      <c r="AB53" s="72">
        <f>COUNTIF($E53:$S53,"5*")+COUNTIF($E54:$S54,"5*")+COUNTIF($E55:$S55,"5*")</f>
        <v>0</v>
      </c>
      <c r="AC53" s="73">
        <f>COUNTIF($E53:$S53,20)+COUNTIF($E54:$S54,20)+COUNTIF($E55:$S55,20)</f>
        <v>0</v>
      </c>
      <c r="AD53" s="99"/>
    </row>
    <row r="54" spans="1:30" ht="16.5" thickBot="1">
      <c r="A54" s="74" t="s">
        <v>120</v>
      </c>
      <c r="B54" s="75" t="s">
        <v>23</v>
      </c>
      <c r="C54" s="75" t="s">
        <v>123</v>
      </c>
      <c r="D54" s="75"/>
      <c r="E54" s="76">
        <v>3</v>
      </c>
      <c r="F54" s="76">
        <v>5</v>
      </c>
      <c r="G54" s="76">
        <v>2</v>
      </c>
      <c r="H54" s="76">
        <v>2</v>
      </c>
      <c r="I54" s="76">
        <v>5</v>
      </c>
      <c r="J54" s="76">
        <v>5</v>
      </c>
      <c r="K54" s="76">
        <v>0</v>
      </c>
      <c r="L54" s="76">
        <v>2</v>
      </c>
      <c r="M54" s="76">
        <v>0</v>
      </c>
      <c r="N54" s="76">
        <v>3</v>
      </c>
      <c r="O54" s="76"/>
      <c r="P54" s="76"/>
      <c r="Q54" s="76"/>
      <c r="R54" s="76"/>
      <c r="S54" s="76"/>
      <c r="T54" s="77">
        <f t="shared" si="1"/>
        <v>27</v>
      </c>
      <c r="U54" s="78"/>
      <c r="V54" s="79">
        <v>0.46736111111111106</v>
      </c>
      <c r="W54" s="80" t="s">
        <v>25</v>
      </c>
      <c r="X54" s="81"/>
      <c r="Y54" s="81"/>
      <c r="Z54" s="82"/>
      <c r="AA54" s="82"/>
      <c r="AB54" s="83"/>
      <c r="AC54" s="84" t="str">
        <f>TEXT( (V55-V54+0.00000000000001),"[hh].mm.ss")</f>
        <v>04.18.10</v>
      </c>
      <c r="AD54" s="99"/>
    </row>
    <row r="55" spans="1:30" ht="15.75" thickBot="1">
      <c r="A55" s="85" t="s">
        <v>26</v>
      </c>
      <c r="B55" s="86" t="s">
        <v>56</v>
      </c>
      <c r="C55" s="87"/>
      <c r="D55" s="88"/>
      <c r="E55" s="89">
        <v>1</v>
      </c>
      <c r="F55" s="89">
        <v>2</v>
      </c>
      <c r="G55" s="89">
        <v>2</v>
      </c>
      <c r="H55" s="89">
        <v>5</v>
      </c>
      <c r="I55" s="89">
        <v>3</v>
      </c>
      <c r="J55" s="89">
        <v>3</v>
      </c>
      <c r="K55" s="89">
        <v>0</v>
      </c>
      <c r="L55" s="89">
        <v>1</v>
      </c>
      <c r="M55" s="89">
        <v>0</v>
      </c>
      <c r="N55" s="89">
        <v>5</v>
      </c>
      <c r="O55" s="89"/>
      <c r="P55" s="89"/>
      <c r="Q55" s="89"/>
      <c r="R55" s="89"/>
      <c r="S55" s="89"/>
      <c r="T55" s="90">
        <f t="shared" si="1"/>
        <v>22</v>
      </c>
      <c r="U55" s="91"/>
      <c r="V55" s="92">
        <v>0.64664351851851853</v>
      </c>
      <c r="W55" s="93" t="s">
        <v>28</v>
      </c>
      <c r="X55" s="94"/>
      <c r="Y55" s="94"/>
      <c r="Z55" s="95"/>
      <c r="AA55" s="96"/>
      <c r="AB55" s="97"/>
      <c r="AC55" s="98" t="str">
        <f>TEXT(IF($E53="","",(IF($E54="",T53/(15-(COUNTIF($E53:$S53,""))),(IF($E55="",(T53+T54)/(30-(COUNTIF($E53:$S53,"")+COUNTIF($E54:$S54,""))), (T53+T54+T55)/(45-(COUNTIF($E53:$S53,"")+COUNTIF($E54:$S54,"")+COUNTIF($E55:$S55,"")))))))),"0,00")</f>
        <v>3,03</v>
      </c>
      <c r="AD55" s="99"/>
    </row>
    <row r="56" spans="1:30" ht="15.75" thickBot="1">
      <c r="A56" s="64">
        <v>265</v>
      </c>
      <c r="B56" s="65" t="s">
        <v>176</v>
      </c>
      <c r="C56" s="66" t="s">
        <v>81</v>
      </c>
      <c r="D56" s="66"/>
      <c r="E56" s="67">
        <v>5</v>
      </c>
      <c r="F56" s="67">
        <v>3</v>
      </c>
      <c r="G56" s="67">
        <v>3</v>
      </c>
      <c r="H56" s="67">
        <v>3</v>
      </c>
      <c r="I56" s="67">
        <v>5</v>
      </c>
      <c r="J56" s="67">
        <v>3</v>
      </c>
      <c r="K56" s="67">
        <v>2</v>
      </c>
      <c r="L56" s="67">
        <v>3</v>
      </c>
      <c r="M56" s="67">
        <v>5</v>
      </c>
      <c r="N56" s="67">
        <v>5</v>
      </c>
      <c r="O56" s="67"/>
      <c r="P56" s="67"/>
      <c r="Q56" s="67"/>
      <c r="R56" s="67"/>
      <c r="S56" s="67"/>
      <c r="T56" s="68">
        <f t="shared" si="1"/>
        <v>37</v>
      </c>
      <c r="U56" s="69"/>
      <c r="V56" s="70">
        <f>SUM(T56:T58)+IF(ISNUMBER(U56),U56,0)+IF(ISNUMBER(U57),U57,0)+IF(ISNUMBER(U58),U58,0)</f>
        <v>105</v>
      </c>
      <c r="W56" s="71">
        <f>COUNTIF($E56:$S56,0)+COUNTIF($E57:$S57,0)+COUNTIF($E58:$S58,0)</f>
        <v>1</v>
      </c>
      <c r="X56" s="71">
        <f>COUNTIF($E56:$S56,1)+COUNTIF($E57:$S57,1)+COUNTIF($E58:$S58,1)</f>
        <v>1</v>
      </c>
      <c r="Y56" s="71">
        <f>COUNTIF($E56:$S56,2)+COUNTIF($E57:$S57,2)+COUNTIF($E58:$S58,2)</f>
        <v>2</v>
      </c>
      <c r="Z56" s="71">
        <f>COUNTIF($E56:$S56,3)+COUNTIF($E57:$S57,3)+COUNTIF($E58:$S58,3)</f>
        <v>15</v>
      </c>
      <c r="AA56" s="71">
        <f>COUNTIF($E56:$S56,5)+COUNTIF($E57:$S57,5)+COUNTIF($E58:$S58,5)</f>
        <v>11</v>
      </c>
      <c r="AB56" s="72">
        <f>COUNTIF($E56:$S56,"5*")+COUNTIF($E57:$S57,"5*")+COUNTIF($E58:$S58,"5*")</f>
        <v>0</v>
      </c>
      <c r="AC56" s="73">
        <f>COUNTIF($E56:$S56,20)+COUNTIF($E57:$S57,20)+COUNTIF($E58:$S58,20)</f>
        <v>0</v>
      </c>
      <c r="AD56" s="99"/>
    </row>
    <row r="57" spans="1:30" ht="16.5" thickBot="1">
      <c r="A57" s="74" t="s">
        <v>122</v>
      </c>
      <c r="B57" s="75" t="s">
        <v>55</v>
      </c>
      <c r="C57" s="75" t="s">
        <v>79</v>
      </c>
      <c r="D57" s="75"/>
      <c r="E57" s="76">
        <v>5</v>
      </c>
      <c r="F57" s="76">
        <v>3</v>
      </c>
      <c r="G57" s="76">
        <v>5</v>
      </c>
      <c r="H57" s="76">
        <v>3</v>
      </c>
      <c r="I57" s="76">
        <v>5</v>
      </c>
      <c r="J57" s="76">
        <v>3</v>
      </c>
      <c r="K57" s="76">
        <v>3</v>
      </c>
      <c r="L57" s="76">
        <v>3</v>
      </c>
      <c r="M57" s="76">
        <v>0</v>
      </c>
      <c r="N57" s="76">
        <v>5</v>
      </c>
      <c r="O57" s="76"/>
      <c r="P57" s="76"/>
      <c r="Q57" s="76"/>
      <c r="R57" s="76"/>
      <c r="S57" s="76"/>
      <c r="T57" s="77">
        <f t="shared" si="1"/>
        <v>35</v>
      </c>
      <c r="U57" s="78"/>
      <c r="V57" s="79">
        <v>0.46944444444444439</v>
      </c>
      <c r="W57" s="80" t="s">
        <v>25</v>
      </c>
      <c r="X57" s="81"/>
      <c r="Y57" s="81"/>
      <c r="Z57" s="82"/>
      <c r="AA57" s="82"/>
      <c r="AB57" s="83"/>
      <c r="AC57" s="84" t="str">
        <f>TEXT( (V58-V57+0.00000000000001),"[hh].mm.ss")</f>
        <v>03.51.21</v>
      </c>
      <c r="AD57" s="99"/>
    </row>
    <row r="58" spans="1:30" ht="15.75" thickBot="1">
      <c r="A58" s="85" t="s">
        <v>26</v>
      </c>
      <c r="B58" s="86" t="s">
        <v>177</v>
      </c>
      <c r="C58" s="87"/>
      <c r="D58" s="88"/>
      <c r="E58" s="89">
        <v>5</v>
      </c>
      <c r="F58" s="89">
        <v>3</v>
      </c>
      <c r="G58" s="89">
        <v>1</v>
      </c>
      <c r="H58" s="89">
        <v>3</v>
      </c>
      <c r="I58" s="89">
        <v>3</v>
      </c>
      <c r="J58" s="89">
        <v>3</v>
      </c>
      <c r="K58" s="89">
        <v>2</v>
      </c>
      <c r="L58" s="89">
        <v>3</v>
      </c>
      <c r="M58" s="89">
        <v>5</v>
      </c>
      <c r="N58" s="89">
        <v>5</v>
      </c>
      <c r="O58" s="89"/>
      <c r="P58" s="89"/>
      <c r="Q58" s="89"/>
      <c r="R58" s="89"/>
      <c r="S58" s="89"/>
      <c r="T58" s="90">
        <f t="shared" si="1"/>
        <v>33</v>
      </c>
      <c r="U58" s="91"/>
      <c r="V58" s="92">
        <v>0.63010416666666669</v>
      </c>
      <c r="W58" s="93" t="s">
        <v>28</v>
      </c>
      <c r="X58" s="94"/>
      <c r="Y58" s="94"/>
      <c r="Z58" s="95"/>
      <c r="AA58" s="96"/>
      <c r="AB58" s="97"/>
      <c r="AC58" s="98" t="str">
        <f>TEXT(IF($E56="","",(IF($E57="",T56/(15-(COUNTIF($E56:$S56,""))),(IF($E58="",(T56+T57)/(30-(COUNTIF($E56:$S56,"")+COUNTIF($E57:$S57,""))), (T56+T57+T58)/(45-(COUNTIF($E56:$S56,"")+COUNTIF($E57:$S57,"")+COUNTIF($E58:$S58,"")))))))),"0,00")</f>
        <v>3,50</v>
      </c>
      <c r="AD58" s="99"/>
    </row>
    <row r="59" spans="1:30" ht="15.75" thickBot="1">
      <c r="A59" s="64">
        <v>260</v>
      </c>
      <c r="B59" s="65" t="s">
        <v>178</v>
      </c>
      <c r="C59" s="66" t="s">
        <v>179</v>
      </c>
      <c r="D59" s="66"/>
      <c r="E59" s="67">
        <v>5</v>
      </c>
      <c r="F59" s="67">
        <v>5</v>
      </c>
      <c r="G59" s="67">
        <v>5</v>
      </c>
      <c r="H59" s="67">
        <v>3</v>
      </c>
      <c r="I59" s="67">
        <v>5</v>
      </c>
      <c r="J59" s="67">
        <v>5</v>
      </c>
      <c r="K59" s="67">
        <v>3</v>
      </c>
      <c r="L59" s="67">
        <v>3</v>
      </c>
      <c r="M59" s="67">
        <v>5</v>
      </c>
      <c r="N59" s="67">
        <v>5</v>
      </c>
      <c r="O59" s="67"/>
      <c r="P59" s="67"/>
      <c r="Q59" s="67"/>
      <c r="R59" s="67"/>
      <c r="S59" s="67"/>
      <c r="T59" s="68">
        <f t="shared" si="1"/>
        <v>44</v>
      </c>
      <c r="U59" s="69"/>
      <c r="V59" s="70">
        <f>SUM(T59:T61)+IF(ISNUMBER(U59),U59,0)+IF(ISNUMBER(U60),U60,0)+IF(ISNUMBER(U61),U61,0)</f>
        <v>114</v>
      </c>
      <c r="W59" s="71">
        <f>COUNTIF($E59:$S59,0)+COUNTIF($E60:$S60,0)+COUNTIF($E61:$S61,0)</f>
        <v>0</v>
      </c>
      <c r="X59" s="71">
        <f>COUNTIF($E59:$S59,1)+COUNTIF($E60:$S60,1)+COUNTIF($E61:$S61,1)</f>
        <v>1</v>
      </c>
      <c r="Y59" s="71">
        <f>COUNTIF($E59:$S59,2)+COUNTIF($E60:$S60,2)+COUNTIF($E61:$S61,2)</f>
        <v>0</v>
      </c>
      <c r="Z59" s="71">
        <f>COUNTIF($E59:$S59,3)+COUNTIF($E60:$S60,3)+COUNTIF($E61:$S61,3)</f>
        <v>16</v>
      </c>
      <c r="AA59" s="71">
        <f>COUNTIF($E59:$S59,5)+COUNTIF($E60:$S60,5)+COUNTIF($E61:$S61,5)</f>
        <v>13</v>
      </c>
      <c r="AB59" s="72">
        <f>COUNTIF($E59:$S59,"5*")+COUNTIF($E60:$S60,"5*")+COUNTIF($E61:$S61,"5*")</f>
        <v>0</v>
      </c>
      <c r="AC59" s="73">
        <f>COUNTIF($E59:$S59,20)+COUNTIF($E60:$S60,20)+COUNTIF($E61:$S61,20)</f>
        <v>0</v>
      </c>
      <c r="AD59" s="99"/>
    </row>
    <row r="60" spans="1:30" ht="16.5" thickBot="1">
      <c r="A60" s="74" t="s">
        <v>125</v>
      </c>
      <c r="B60" s="75" t="s">
        <v>23</v>
      </c>
      <c r="C60" s="75" t="s">
        <v>24</v>
      </c>
      <c r="D60" s="75"/>
      <c r="E60" s="76">
        <v>5</v>
      </c>
      <c r="F60" s="76">
        <v>3</v>
      </c>
      <c r="G60" s="76">
        <v>3</v>
      </c>
      <c r="H60" s="76">
        <v>5</v>
      </c>
      <c r="I60" s="76">
        <v>3</v>
      </c>
      <c r="J60" s="76">
        <v>3</v>
      </c>
      <c r="K60" s="76">
        <v>3</v>
      </c>
      <c r="L60" s="76">
        <v>3</v>
      </c>
      <c r="M60" s="76">
        <v>3</v>
      </c>
      <c r="N60" s="76">
        <v>5</v>
      </c>
      <c r="O60" s="76"/>
      <c r="P60" s="76"/>
      <c r="Q60" s="76"/>
      <c r="R60" s="76"/>
      <c r="S60" s="76"/>
      <c r="T60" s="77">
        <f t="shared" si="1"/>
        <v>36</v>
      </c>
      <c r="U60" s="78"/>
      <c r="V60" s="79">
        <v>0.47013888888888883</v>
      </c>
      <c r="W60" s="80" t="s">
        <v>25</v>
      </c>
      <c r="X60" s="81"/>
      <c r="Y60" s="81"/>
      <c r="Z60" s="82"/>
      <c r="AA60" s="82"/>
      <c r="AB60" s="83"/>
      <c r="AC60" s="84" t="str">
        <f>TEXT( (V61-V60+0.00000000000001),"[hh].mm.ss")</f>
        <v>05.11.44</v>
      </c>
      <c r="AD60" s="99"/>
    </row>
    <row r="61" spans="1:30" ht="15.75" thickBot="1">
      <c r="A61" s="85" t="s">
        <v>26</v>
      </c>
      <c r="B61" s="86" t="s">
        <v>59</v>
      </c>
      <c r="C61" s="87"/>
      <c r="D61" s="88"/>
      <c r="E61" s="89">
        <v>5</v>
      </c>
      <c r="F61" s="89">
        <v>3</v>
      </c>
      <c r="G61" s="89">
        <v>5</v>
      </c>
      <c r="H61" s="89">
        <v>3</v>
      </c>
      <c r="I61" s="89">
        <v>3</v>
      </c>
      <c r="J61" s="89">
        <v>3</v>
      </c>
      <c r="K61" s="89">
        <v>3</v>
      </c>
      <c r="L61" s="89">
        <v>3</v>
      </c>
      <c r="M61" s="89">
        <v>1</v>
      </c>
      <c r="N61" s="89">
        <v>5</v>
      </c>
      <c r="O61" s="89"/>
      <c r="P61" s="89"/>
      <c r="Q61" s="89"/>
      <c r="R61" s="89"/>
      <c r="S61" s="89"/>
      <c r="T61" s="90">
        <f t="shared" si="1"/>
        <v>34</v>
      </c>
      <c r="U61" s="91"/>
      <c r="V61" s="92">
        <v>0.68662037037037038</v>
      </c>
      <c r="W61" s="93" t="s">
        <v>28</v>
      </c>
      <c r="X61" s="94"/>
      <c r="Y61" s="94"/>
      <c r="Z61" s="95"/>
      <c r="AA61" s="96"/>
      <c r="AB61" s="97"/>
      <c r="AC61" s="98" t="str">
        <f>TEXT(IF($E59="","",(IF($E60="",T59/(15-(COUNTIF($E59:$S59,""))),(IF($E61="",(T59+T60)/(30-(COUNTIF($E59:$S59,"")+COUNTIF($E60:$S60,""))), (T59+T60+T61)/(45-(COUNTIF($E59:$S59,"")+COUNTIF($E60:$S60,"")+COUNTIF($E61:$S61,"")))))))),"0,00")</f>
        <v>3,80</v>
      </c>
      <c r="AD61" s="99"/>
    </row>
    <row r="62" spans="1:30" ht="50.25" thickTop="1">
      <c r="A62" s="109" t="s">
        <v>14</v>
      </c>
      <c r="B62" s="110"/>
      <c r="C62" s="110"/>
      <c r="D62" s="110"/>
      <c r="E62" s="110"/>
      <c r="F62" s="110"/>
      <c r="G62" s="110"/>
      <c r="H62" s="110"/>
      <c r="I62" s="110"/>
      <c r="J62" s="110"/>
      <c r="K62" s="110"/>
      <c r="L62" s="110"/>
      <c r="M62" s="110"/>
      <c r="N62" s="110"/>
      <c r="O62" s="110"/>
      <c r="P62" s="110"/>
      <c r="Q62" s="110"/>
      <c r="R62" s="110"/>
      <c r="S62" s="110"/>
      <c r="T62" s="110"/>
      <c r="U62" s="110"/>
      <c r="V62" s="110"/>
      <c r="W62" s="110"/>
      <c r="X62" s="110"/>
      <c r="Y62" s="110"/>
      <c r="Z62" s="110"/>
      <c r="AA62" s="110"/>
      <c r="AB62" s="110"/>
      <c r="AC62" s="111"/>
      <c r="AD62" s="99"/>
    </row>
    <row r="63" spans="1:30" ht="50.25" thickBot="1">
      <c r="A63" s="47"/>
      <c r="B63" s="112" t="s">
        <v>1</v>
      </c>
      <c r="C63" s="112"/>
      <c r="D63" s="112"/>
      <c r="E63" s="112"/>
      <c r="F63" s="112"/>
      <c r="G63" s="112"/>
      <c r="H63" s="112"/>
      <c r="I63" s="112"/>
      <c r="J63" s="112"/>
      <c r="K63" s="112"/>
      <c r="L63" s="112"/>
      <c r="M63" s="112"/>
      <c r="N63" s="112"/>
      <c r="O63" s="112"/>
      <c r="P63" s="112"/>
      <c r="Q63" s="112"/>
      <c r="R63" s="112"/>
      <c r="S63" s="112"/>
      <c r="T63" s="112"/>
      <c r="U63" s="112"/>
      <c r="V63" s="112"/>
      <c r="W63" s="112"/>
      <c r="X63" s="112"/>
      <c r="Y63" s="112"/>
      <c r="Z63" s="112"/>
      <c r="AA63" s="112"/>
      <c r="AB63" s="49" t="s">
        <v>15</v>
      </c>
      <c r="AC63" s="48"/>
    </row>
    <row r="64" spans="1:30" ht="34.5">
      <c r="A64" s="13"/>
      <c r="B64" s="42" t="s">
        <v>3</v>
      </c>
      <c r="C64" s="2"/>
      <c r="D64" s="2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44">
        <v>10</v>
      </c>
    </row>
    <row r="65" spans="1:29" ht="15.75">
      <c r="A65" s="18">
        <v>0</v>
      </c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40" t="s">
        <v>4</v>
      </c>
      <c r="AB65" s="7"/>
      <c r="AC65" s="14"/>
    </row>
    <row r="66" spans="1:29" ht="16.5" thickBot="1">
      <c r="A66" s="12"/>
      <c r="B66" s="37" t="s">
        <v>13</v>
      </c>
      <c r="C66" s="4"/>
      <c r="D66" s="4"/>
      <c r="E66" s="5"/>
      <c r="F66" s="5"/>
      <c r="G66" s="5"/>
      <c r="H66" s="5"/>
      <c r="I66" s="5"/>
      <c r="J66" s="5"/>
      <c r="K66" s="5"/>
      <c r="L66" s="5"/>
      <c r="M66" s="5"/>
      <c r="N66" s="5"/>
      <c r="O66" s="38" t="s">
        <v>5</v>
      </c>
      <c r="P66" s="5"/>
      <c r="Q66" s="5"/>
      <c r="R66" s="5"/>
      <c r="S66" s="5"/>
      <c r="T66" s="1"/>
      <c r="U66" s="1"/>
      <c r="V66" s="39">
        <v>43345</v>
      </c>
      <c r="W66" s="11"/>
      <c r="X66" s="11"/>
      <c r="Y66" s="11"/>
      <c r="Z66" s="1"/>
      <c r="AA66" s="41" t="s">
        <v>6</v>
      </c>
      <c r="AB66" s="6"/>
      <c r="AC66" s="15"/>
    </row>
    <row r="67" spans="1:29">
      <c r="A67" s="28"/>
      <c r="B67" s="16"/>
      <c r="C67" s="16"/>
      <c r="D67" s="16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29" t="s">
        <v>7</v>
      </c>
      <c r="U67" s="21"/>
      <c r="V67" s="23"/>
      <c r="W67" s="33" t="s">
        <v>8</v>
      </c>
      <c r="X67" s="34"/>
      <c r="Y67" s="34"/>
      <c r="Z67" s="35"/>
      <c r="AA67" s="35"/>
      <c r="AB67" s="35"/>
      <c r="AC67" s="36"/>
    </row>
    <row r="68" spans="1:29" ht="15.75" thickBot="1">
      <c r="A68" s="30"/>
      <c r="B68" s="20"/>
      <c r="C68" s="20"/>
      <c r="D68" s="20"/>
      <c r="E68" s="31">
        <v>1</v>
      </c>
      <c r="F68" s="31">
        <v>2</v>
      </c>
      <c r="G68" s="31">
        <v>3</v>
      </c>
      <c r="H68" s="31">
        <v>4</v>
      </c>
      <c r="I68" s="31">
        <v>5</v>
      </c>
      <c r="J68" s="31">
        <v>6</v>
      </c>
      <c r="K68" s="31">
        <v>7</v>
      </c>
      <c r="L68" s="31">
        <v>8</v>
      </c>
      <c r="M68" s="31">
        <v>9</v>
      </c>
      <c r="N68" s="31">
        <v>10</v>
      </c>
      <c r="O68" s="31">
        <v>11</v>
      </c>
      <c r="P68" s="31">
        <v>12</v>
      </c>
      <c r="Q68" s="31">
        <v>13</v>
      </c>
      <c r="R68" s="31">
        <v>14</v>
      </c>
      <c r="S68" s="31">
        <v>15</v>
      </c>
      <c r="T68" s="32" t="s">
        <v>9</v>
      </c>
      <c r="U68" s="32" t="s">
        <v>10</v>
      </c>
      <c r="V68" s="22" t="s">
        <v>11</v>
      </c>
      <c r="W68" s="24">
        <v>0</v>
      </c>
      <c r="X68" s="25">
        <v>1</v>
      </c>
      <c r="Y68" s="25">
        <v>2</v>
      </c>
      <c r="Z68" s="25">
        <v>3</v>
      </c>
      <c r="AA68" s="25">
        <v>5</v>
      </c>
      <c r="AB68" s="27" t="s">
        <v>12</v>
      </c>
      <c r="AC68" s="26">
        <v>20</v>
      </c>
    </row>
    <row r="69" spans="1:29" ht="15.75" thickBot="1">
      <c r="A69" s="64">
        <v>223</v>
      </c>
      <c r="B69" s="65" t="s">
        <v>100</v>
      </c>
      <c r="C69" s="66" t="s">
        <v>81</v>
      </c>
      <c r="D69" s="66"/>
      <c r="E69" s="67">
        <v>3</v>
      </c>
      <c r="F69" s="67">
        <v>0</v>
      </c>
      <c r="G69" s="67">
        <v>2</v>
      </c>
      <c r="H69" s="67">
        <v>3</v>
      </c>
      <c r="I69" s="67">
        <v>2</v>
      </c>
      <c r="J69" s="67">
        <v>5</v>
      </c>
      <c r="K69" s="67">
        <v>0</v>
      </c>
      <c r="L69" s="67">
        <v>0</v>
      </c>
      <c r="M69" s="67">
        <v>0</v>
      </c>
      <c r="N69" s="67">
        <v>1</v>
      </c>
      <c r="O69" s="67"/>
      <c r="P69" s="67"/>
      <c r="Q69" s="67"/>
      <c r="R69" s="67"/>
      <c r="S69" s="67"/>
      <c r="T69" s="68">
        <f t="shared" ref="T69:T104" si="2">IF(E69="","",SUM(E69:S69)+(COUNTIF(E69:S69,"5*")*5))</f>
        <v>16</v>
      </c>
      <c r="U69" s="69"/>
      <c r="V69" s="70">
        <f>SUM(T69:T71)+IF(ISNUMBER(U69),U69,0)+IF(ISNUMBER(U70),U70,0)+IF(ISNUMBER(U71),U71,0)</f>
        <v>41</v>
      </c>
      <c r="W69" s="71">
        <f>COUNTIF($E69:$S69,0)+COUNTIF($E70:$S70,0)+COUNTIF($E71:$S71,0)</f>
        <v>13</v>
      </c>
      <c r="X69" s="71">
        <f>COUNTIF($E69:$S69,1)+COUNTIF($E70:$S70,1)+COUNTIF($E71:$S71,1)</f>
        <v>7</v>
      </c>
      <c r="Y69" s="71">
        <f>COUNTIF($E69:$S69,2)+COUNTIF($E70:$S70,2)+COUNTIF($E71:$S71,2)</f>
        <v>2</v>
      </c>
      <c r="Z69" s="71">
        <f>COUNTIF($E69:$S69,3)+COUNTIF($E70:$S70,3)+COUNTIF($E71:$S71,3)</f>
        <v>5</v>
      </c>
      <c r="AA69" s="71">
        <f>COUNTIF($E69:$S69,5)+COUNTIF($E70:$S70,5)+COUNTIF($E71:$S71,5)</f>
        <v>3</v>
      </c>
      <c r="AB69" s="72">
        <f>COUNTIF($E69:$S69,"5*")+COUNTIF($E70:$S70,"5*")+COUNTIF($E71:$S71,"5*")</f>
        <v>0</v>
      </c>
      <c r="AC69" s="73">
        <f>COUNTIF($E69:$S69,20)+COUNTIF($E70:$S70,20)+COUNTIF($E71:$S71,20)</f>
        <v>0</v>
      </c>
    </row>
    <row r="70" spans="1:29" ht="16.5" thickBot="1">
      <c r="A70" s="74" t="s">
        <v>22</v>
      </c>
      <c r="B70" s="75" t="s">
        <v>23</v>
      </c>
      <c r="C70" s="75" t="s">
        <v>79</v>
      </c>
      <c r="D70" s="75"/>
      <c r="E70" s="76">
        <v>0</v>
      </c>
      <c r="F70" s="76">
        <v>1</v>
      </c>
      <c r="G70" s="76">
        <v>3</v>
      </c>
      <c r="H70" s="76">
        <v>0</v>
      </c>
      <c r="I70" s="76">
        <v>1</v>
      </c>
      <c r="J70" s="76">
        <v>5</v>
      </c>
      <c r="K70" s="76">
        <v>0</v>
      </c>
      <c r="L70" s="76">
        <v>0</v>
      </c>
      <c r="M70" s="76">
        <v>0</v>
      </c>
      <c r="N70" s="76">
        <v>1</v>
      </c>
      <c r="O70" s="76"/>
      <c r="P70" s="76"/>
      <c r="Q70" s="76"/>
      <c r="R70" s="76"/>
      <c r="S70" s="76"/>
      <c r="T70" s="77">
        <f t="shared" si="2"/>
        <v>11</v>
      </c>
      <c r="U70" s="78"/>
      <c r="V70" s="79">
        <v>0.43402777777777773</v>
      </c>
      <c r="W70" s="80" t="s">
        <v>25</v>
      </c>
      <c r="X70" s="81"/>
      <c r="Y70" s="81"/>
      <c r="Z70" s="82"/>
      <c r="AA70" s="82"/>
      <c r="AB70" s="83"/>
      <c r="AC70" s="84" t="str">
        <f>TEXT( (V71-V70+0.00000000000001),"[hh].mm.ss")</f>
        <v>03.13.16</v>
      </c>
    </row>
    <row r="71" spans="1:29" ht="15.75" thickBot="1">
      <c r="A71" s="85" t="s">
        <v>26</v>
      </c>
      <c r="B71" s="86" t="s">
        <v>102</v>
      </c>
      <c r="C71" s="87"/>
      <c r="D71" s="88"/>
      <c r="E71" s="89">
        <v>0</v>
      </c>
      <c r="F71" s="89">
        <v>3</v>
      </c>
      <c r="G71" s="89">
        <v>3</v>
      </c>
      <c r="H71" s="89">
        <v>1</v>
      </c>
      <c r="I71" s="89">
        <v>1</v>
      </c>
      <c r="J71" s="89">
        <v>5</v>
      </c>
      <c r="K71" s="89">
        <v>0</v>
      </c>
      <c r="L71" s="89">
        <v>0</v>
      </c>
      <c r="M71" s="89">
        <v>0</v>
      </c>
      <c r="N71" s="89">
        <v>1</v>
      </c>
      <c r="O71" s="89"/>
      <c r="P71" s="89"/>
      <c r="Q71" s="89"/>
      <c r="R71" s="89"/>
      <c r="S71" s="89"/>
      <c r="T71" s="90">
        <f t="shared" si="2"/>
        <v>14</v>
      </c>
      <c r="U71" s="91"/>
      <c r="V71" s="92">
        <v>0.56824074074074071</v>
      </c>
      <c r="W71" s="93" t="s">
        <v>28</v>
      </c>
      <c r="X71" s="94"/>
      <c r="Y71" s="94"/>
      <c r="Z71" s="95"/>
      <c r="AA71" s="96"/>
      <c r="AB71" s="97"/>
      <c r="AC71" s="98" t="str">
        <f>TEXT(IF($E69="","",(IF($E70="",T69/(15-(COUNTIF($E69:$S69,""))),(IF($E71="",(T69+T70)/(30-(COUNTIF($E69:$S69,"")+COUNTIF($E70:$S70,""))), (T69+T70+T71)/(45-(COUNTIF($E69:$S69,"")+COUNTIF($E70:$S70,"")+COUNTIF($E71:$S71,"")))))))),"0,00")</f>
        <v>1,37</v>
      </c>
    </row>
    <row r="72" spans="1:29" ht="15.75" thickBot="1">
      <c r="A72" s="64">
        <v>259</v>
      </c>
      <c r="B72" s="65" t="s">
        <v>158</v>
      </c>
      <c r="C72" s="66" t="s">
        <v>58</v>
      </c>
      <c r="D72" s="66"/>
      <c r="E72" s="67">
        <v>3</v>
      </c>
      <c r="F72" s="67">
        <v>0</v>
      </c>
      <c r="G72" s="67">
        <v>3</v>
      </c>
      <c r="H72" s="67">
        <v>1</v>
      </c>
      <c r="I72" s="67">
        <v>5</v>
      </c>
      <c r="J72" s="67">
        <v>5</v>
      </c>
      <c r="K72" s="67">
        <v>0</v>
      </c>
      <c r="L72" s="67">
        <v>0</v>
      </c>
      <c r="M72" s="67">
        <v>0</v>
      </c>
      <c r="N72" s="67">
        <v>3</v>
      </c>
      <c r="O72" s="67"/>
      <c r="P72" s="67"/>
      <c r="Q72" s="67"/>
      <c r="R72" s="67"/>
      <c r="S72" s="67"/>
      <c r="T72" s="68">
        <f t="shared" si="2"/>
        <v>20</v>
      </c>
      <c r="U72" s="69"/>
      <c r="V72" s="70">
        <f>SUM(T72:T74)+IF(ISNUMBER(U72),U72,0)+IF(ISNUMBER(U73),U73,0)+IF(ISNUMBER(U74),U74,0)</f>
        <v>41</v>
      </c>
      <c r="W72" s="71">
        <f>COUNTIF($E72:$S72,0)+COUNTIF($E73:$S73,0)+COUNTIF($E74:$S74,0)</f>
        <v>13</v>
      </c>
      <c r="X72" s="71">
        <f>COUNTIF($E72:$S72,1)+COUNTIF($E73:$S73,1)+COUNTIF($E74:$S74,1)</f>
        <v>5</v>
      </c>
      <c r="Y72" s="71">
        <f>COUNTIF($E72:$S72,2)+COUNTIF($E73:$S73,2)+COUNTIF($E74:$S74,2)</f>
        <v>4</v>
      </c>
      <c r="Z72" s="71">
        <f>COUNTIF($E72:$S72,3)+COUNTIF($E73:$S73,3)+COUNTIF($E74:$S74,3)</f>
        <v>6</v>
      </c>
      <c r="AA72" s="71">
        <f>COUNTIF($E72:$S72,5)+COUNTIF($E73:$S73,5)+COUNTIF($E74:$S74,5)</f>
        <v>2</v>
      </c>
      <c r="AB72" s="72">
        <f>COUNTIF($E72:$S72,"5*")+COUNTIF($E73:$S73,"5*")+COUNTIF($E74:$S74,"5*")</f>
        <v>0</v>
      </c>
      <c r="AC72" s="73">
        <f>COUNTIF($E72:$S72,20)+COUNTIF($E73:$S73,20)+COUNTIF($E74:$S74,20)</f>
        <v>0</v>
      </c>
    </row>
    <row r="73" spans="1:29" ht="16.5" thickBot="1">
      <c r="A73" s="74" t="s">
        <v>30</v>
      </c>
      <c r="B73" s="75" t="s">
        <v>23</v>
      </c>
      <c r="C73" s="75" t="s">
        <v>79</v>
      </c>
      <c r="D73" s="75"/>
      <c r="E73" s="76">
        <v>1</v>
      </c>
      <c r="F73" s="76">
        <v>0</v>
      </c>
      <c r="G73" s="76">
        <v>1</v>
      </c>
      <c r="H73" s="76">
        <v>1</v>
      </c>
      <c r="I73" s="76">
        <v>2</v>
      </c>
      <c r="J73" s="76">
        <v>3</v>
      </c>
      <c r="K73" s="76">
        <v>0</v>
      </c>
      <c r="L73" s="76">
        <v>0</v>
      </c>
      <c r="M73" s="76">
        <v>0</v>
      </c>
      <c r="N73" s="76">
        <v>3</v>
      </c>
      <c r="O73" s="76"/>
      <c r="P73" s="76"/>
      <c r="Q73" s="76"/>
      <c r="R73" s="76"/>
      <c r="S73" s="76"/>
      <c r="T73" s="77">
        <f t="shared" si="2"/>
        <v>11</v>
      </c>
      <c r="U73" s="78"/>
      <c r="V73" s="79">
        <v>0.43333333333333329</v>
      </c>
      <c r="W73" s="80" t="s">
        <v>25</v>
      </c>
      <c r="X73" s="81"/>
      <c r="Y73" s="81"/>
      <c r="Z73" s="82"/>
      <c r="AA73" s="82"/>
      <c r="AB73" s="83"/>
      <c r="AC73" s="84" t="str">
        <f>TEXT( (V74-V73+0.00000000000001),"[hh].mm.ss")</f>
        <v>03.04.19</v>
      </c>
    </row>
    <row r="74" spans="1:29" ht="15.75" thickBot="1">
      <c r="A74" s="85" t="s">
        <v>26</v>
      </c>
      <c r="B74" s="86" t="s">
        <v>56</v>
      </c>
      <c r="C74" s="87"/>
      <c r="D74" s="88"/>
      <c r="E74" s="89">
        <v>0</v>
      </c>
      <c r="F74" s="89">
        <v>0</v>
      </c>
      <c r="G74" s="89">
        <v>2</v>
      </c>
      <c r="H74" s="89">
        <v>1</v>
      </c>
      <c r="I74" s="89">
        <v>2</v>
      </c>
      <c r="J74" s="89">
        <v>3</v>
      </c>
      <c r="K74" s="89">
        <v>0</v>
      </c>
      <c r="L74" s="89">
        <v>0</v>
      </c>
      <c r="M74" s="89">
        <v>0</v>
      </c>
      <c r="N74" s="89">
        <v>2</v>
      </c>
      <c r="O74" s="89"/>
      <c r="P74" s="89"/>
      <c r="Q74" s="89"/>
      <c r="R74" s="89"/>
      <c r="S74" s="89"/>
      <c r="T74" s="90">
        <f t="shared" si="2"/>
        <v>10</v>
      </c>
      <c r="U74" s="91"/>
      <c r="V74" s="92">
        <v>0.56133101851851852</v>
      </c>
      <c r="W74" s="93" t="s">
        <v>28</v>
      </c>
      <c r="X74" s="94"/>
      <c r="Y74" s="94"/>
      <c r="Z74" s="95"/>
      <c r="AA74" s="96"/>
      <c r="AB74" s="97"/>
      <c r="AC74" s="98" t="str">
        <f>TEXT(IF($E72="","",(IF($E73="",T72/(15-(COUNTIF($E72:$S72,""))),(IF($E74="",(T72+T73)/(30-(COUNTIF($E72:$S72,"")+COUNTIF($E73:$S73,""))), (T72+T73+T74)/(45-(COUNTIF($E72:$S72,"")+COUNTIF($E73:$S73,"")+COUNTIF($E74:$S74,"")))))))),"0,00")</f>
        <v>1,37</v>
      </c>
    </row>
    <row r="75" spans="1:29" ht="15.75" thickBot="1">
      <c r="A75" s="64">
        <v>203</v>
      </c>
      <c r="B75" s="65" t="s">
        <v>157</v>
      </c>
      <c r="C75" s="66" t="s">
        <v>21</v>
      </c>
      <c r="D75" s="66"/>
      <c r="E75" s="67">
        <v>3</v>
      </c>
      <c r="F75" s="67">
        <v>0</v>
      </c>
      <c r="G75" s="67">
        <v>1</v>
      </c>
      <c r="H75" s="67">
        <v>2</v>
      </c>
      <c r="I75" s="67">
        <v>3</v>
      </c>
      <c r="J75" s="67">
        <v>3</v>
      </c>
      <c r="K75" s="67">
        <v>0</v>
      </c>
      <c r="L75" s="67">
        <v>0</v>
      </c>
      <c r="M75" s="67">
        <v>0</v>
      </c>
      <c r="N75" s="67">
        <v>1</v>
      </c>
      <c r="O75" s="67"/>
      <c r="P75" s="67"/>
      <c r="Q75" s="67"/>
      <c r="R75" s="67"/>
      <c r="S75" s="67"/>
      <c r="T75" s="68">
        <f t="shared" si="2"/>
        <v>13</v>
      </c>
      <c r="U75" s="69"/>
      <c r="V75" s="70">
        <f>SUM(T75:T77)+IF(ISNUMBER(U75),U75,0)+IF(ISNUMBER(U76),U76,0)+IF(ISNUMBER(U77),U77,0)</f>
        <v>53</v>
      </c>
      <c r="W75" s="71">
        <f>COUNTIF($E75:$S75,0)+COUNTIF($E76:$S76,0)+COUNTIF($E77:$S77,0)</f>
        <v>11</v>
      </c>
      <c r="X75" s="71">
        <f>COUNTIF($E75:$S75,1)+COUNTIF($E76:$S76,1)+COUNTIF($E77:$S77,1)</f>
        <v>3</v>
      </c>
      <c r="Y75" s="71">
        <f>COUNTIF($E75:$S75,2)+COUNTIF($E76:$S76,2)+COUNTIF($E77:$S77,2)</f>
        <v>6</v>
      </c>
      <c r="Z75" s="71">
        <f>COUNTIF($E75:$S75,3)+COUNTIF($E76:$S76,3)+COUNTIF($E77:$S77,3)</f>
        <v>6</v>
      </c>
      <c r="AA75" s="71">
        <f>COUNTIF($E75:$S75,5)+COUNTIF($E76:$S76,5)+COUNTIF($E77:$S77,5)</f>
        <v>4</v>
      </c>
      <c r="AB75" s="72">
        <f>COUNTIF($E75:$S75,"5*")+COUNTIF($E76:$S76,"5*")+COUNTIF($E77:$S77,"5*")</f>
        <v>0</v>
      </c>
      <c r="AC75" s="73">
        <f>COUNTIF($E75:$S75,20)+COUNTIF($E76:$S76,20)+COUNTIF($E77:$S77,20)</f>
        <v>0</v>
      </c>
    </row>
    <row r="76" spans="1:29" ht="16.5" thickBot="1">
      <c r="A76" s="74" t="s">
        <v>35</v>
      </c>
      <c r="B76" s="75" t="s">
        <v>23</v>
      </c>
      <c r="C76" s="75" t="s">
        <v>24</v>
      </c>
      <c r="D76" s="75"/>
      <c r="E76" s="76">
        <v>0</v>
      </c>
      <c r="F76" s="76">
        <v>2</v>
      </c>
      <c r="G76" s="76">
        <v>3</v>
      </c>
      <c r="H76" s="76">
        <v>1</v>
      </c>
      <c r="I76" s="76">
        <v>3</v>
      </c>
      <c r="J76" s="76">
        <v>5</v>
      </c>
      <c r="K76" s="76">
        <v>0</v>
      </c>
      <c r="L76" s="76">
        <v>0</v>
      </c>
      <c r="M76" s="76">
        <v>0</v>
      </c>
      <c r="N76" s="76">
        <v>5</v>
      </c>
      <c r="O76" s="76"/>
      <c r="P76" s="76"/>
      <c r="Q76" s="76"/>
      <c r="R76" s="76"/>
      <c r="S76" s="76"/>
      <c r="T76" s="77">
        <f t="shared" si="2"/>
        <v>19</v>
      </c>
      <c r="U76" s="78"/>
      <c r="V76" s="79">
        <v>0.43472222222222218</v>
      </c>
      <c r="W76" s="80" t="s">
        <v>25</v>
      </c>
      <c r="X76" s="81"/>
      <c r="Y76" s="81"/>
      <c r="Z76" s="82"/>
      <c r="AA76" s="82"/>
      <c r="AB76" s="83"/>
      <c r="AC76" s="84" t="str">
        <f>TEXT( (V77-V76+0.00000000000001),"[hh].mm.ss")</f>
        <v>03.00.11</v>
      </c>
    </row>
    <row r="77" spans="1:29" ht="15.75" thickBot="1">
      <c r="A77" s="85" t="s">
        <v>26</v>
      </c>
      <c r="B77" s="86" t="s">
        <v>56</v>
      </c>
      <c r="C77" s="87"/>
      <c r="D77" s="88"/>
      <c r="E77" s="89">
        <v>2</v>
      </c>
      <c r="F77" s="89">
        <v>2</v>
      </c>
      <c r="G77" s="89">
        <v>3</v>
      </c>
      <c r="H77" s="89">
        <v>0</v>
      </c>
      <c r="I77" s="89">
        <v>5</v>
      </c>
      <c r="J77" s="89">
        <v>5</v>
      </c>
      <c r="K77" s="89">
        <v>2</v>
      </c>
      <c r="L77" s="89">
        <v>0</v>
      </c>
      <c r="M77" s="89">
        <v>0</v>
      </c>
      <c r="N77" s="89">
        <v>2</v>
      </c>
      <c r="O77" s="89"/>
      <c r="P77" s="89"/>
      <c r="Q77" s="89"/>
      <c r="R77" s="89"/>
      <c r="S77" s="89"/>
      <c r="T77" s="90">
        <f t="shared" si="2"/>
        <v>21</v>
      </c>
      <c r="U77" s="91"/>
      <c r="V77" s="92">
        <v>0.55984953703703699</v>
      </c>
      <c r="W77" s="93" t="s">
        <v>28</v>
      </c>
      <c r="X77" s="94"/>
      <c r="Y77" s="94"/>
      <c r="Z77" s="95"/>
      <c r="AA77" s="96"/>
      <c r="AB77" s="97"/>
      <c r="AC77" s="98" t="str">
        <f>TEXT(IF($E75="","",(IF($E76="",T75/(15-(COUNTIF($E75:$S75,""))),(IF($E77="",(T75+T76)/(30-(COUNTIF($E75:$S75,"")+COUNTIF($E76:$S76,""))), (T75+T76+T77)/(45-(COUNTIF($E75:$S75,"")+COUNTIF($E76:$S76,"")+COUNTIF($E77:$S77,"")))))))),"0,00")</f>
        <v>1,77</v>
      </c>
    </row>
    <row r="78" spans="1:29" ht="15.75" thickBot="1">
      <c r="A78" s="64">
        <v>220</v>
      </c>
      <c r="B78" s="65" t="s">
        <v>93</v>
      </c>
      <c r="C78" s="66" t="s">
        <v>168</v>
      </c>
      <c r="D78" s="66"/>
      <c r="E78" s="67">
        <v>3</v>
      </c>
      <c r="F78" s="67">
        <v>2</v>
      </c>
      <c r="G78" s="67">
        <v>3</v>
      </c>
      <c r="H78" s="67">
        <v>2</v>
      </c>
      <c r="I78" s="67">
        <v>3</v>
      </c>
      <c r="J78" s="67">
        <v>3</v>
      </c>
      <c r="K78" s="67">
        <v>3</v>
      </c>
      <c r="L78" s="67">
        <v>0</v>
      </c>
      <c r="M78" s="67">
        <v>0</v>
      </c>
      <c r="N78" s="67">
        <v>2</v>
      </c>
      <c r="O78" s="67"/>
      <c r="P78" s="67"/>
      <c r="Q78" s="67"/>
      <c r="R78" s="67"/>
      <c r="S78" s="67"/>
      <c r="T78" s="68">
        <f t="shared" si="2"/>
        <v>21</v>
      </c>
      <c r="U78" s="69"/>
      <c r="V78" s="70">
        <f>SUM(T78:T80)+IF(ISNUMBER(U78),U78,0)+IF(ISNUMBER(U79),U79,0)+IF(ISNUMBER(U80),U80,0)</f>
        <v>55</v>
      </c>
      <c r="W78" s="71">
        <f>COUNTIF($E78:$S78,0)+COUNTIF($E79:$S79,0)+COUNTIF($E80:$S80,0)</f>
        <v>11</v>
      </c>
      <c r="X78" s="71">
        <f>COUNTIF($E78:$S78,1)+COUNTIF($E79:$S79,1)+COUNTIF($E80:$S80,1)</f>
        <v>1</v>
      </c>
      <c r="Y78" s="71">
        <f>COUNTIF($E78:$S78,2)+COUNTIF($E79:$S79,2)+COUNTIF($E80:$S80,2)</f>
        <v>4</v>
      </c>
      <c r="Z78" s="71">
        <f>COUNTIF($E78:$S78,3)+COUNTIF($E79:$S79,3)+COUNTIF($E80:$S80,3)</f>
        <v>12</v>
      </c>
      <c r="AA78" s="71">
        <f>COUNTIF($E78:$S78,5)+COUNTIF($E79:$S79,5)+COUNTIF($E80:$S80,5)</f>
        <v>2</v>
      </c>
      <c r="AB78" s="72">
        <f>COUNTIF($E78:$S78,"5*")+COUNTIF($E79:$S79,"5*")+COUNTIF($E80:$S80,"5*")</f>
        <v>0</v>
      </c>
      <c r="AC78" s="73">
        <f>COUNTIF($E78:$S78,20)+COUNTIF($E79:$S79,20)+COUNTIF($E80:$S80,20)</f>
        <v>0</v>
      </c>
    </row>
    <row r="79" spans="1:29" ht="16.5" thickBot="1">
      <c r="A79" s="74" t="s">
        <v>41</v>
      </c>
      <c r="B79" s="75" t="s">
        <v>23</v>
      </c>
      <c r="C79" s="75" t="s">
        <v>94</v>
      </c>
      <c r="D79" s="75"/>
      <c r="E79" s="76">
        <v>3</v>
      </c>
      <c r="F79" s="76">
        <v>2</v>
      </c>
      <c r="G79" s="76">
        <v>3</v>
      </c>
      <c r="H79" s="76">
        <v>0</v>
      </c>
      <c r="I79" s="76">
        <v>3</v>
      </c>
      <c r="J79" s="76">
        <v>5</v>
      </c>
      <c r="K79" s="76">
        <v>0</v>
      </c>
      <c r="L79" s="76">
        <v>0</v>
      </c>
      <c r="M79" s="76">
        <v>0</v>
      </c>
      <c r="N79" s="76">
        <v>0</v>
      </c>
      <c r="O79" s="76"/>
      <c r="P79" s="76"/>
      <c r="Q79" s="76"/>
      <c r="R79" s="76"/>
      <c r="S79" s="76"/>
      <c r="T79" s="77">
        <f t="shared" si="2"/>
        <v>16</v>
      </c>
      <c r="U79" s="78"/>
      <c r="V79" s="79">
        <v>0.42986111111111108</v>
      </c>
      <c r="W79" s="80" t="s">
        <v>25</v>
      </c>
      <c r="X79" s="81"/>
      <c r="Y79" s="81"/>
      <c r="Z79" s="82"/>
      <c r="AA79" s="82"/>
      <c r="AB79" s="83"/>
      <c r="AC79" s="84" t="str">
        <f>TEXT( (V80-V79+0.00000000000001),"[hh].mm.ss")</f>
        <v>03.23.03</v>
      </c>
    </row>
    <row r="80" spans="1:29" ht="15.75" thickBot="1">
      <c r="A80" s="85" t="s">
        <v>26</v>
      </c>
      <c r="B80" s="86" t="s">
        <v>59</v>
      </c>
      <c r="C80" s="87"/>
      <c r="D80" s="88"/>
      <c r="E80" s="89">
        <v>3</v>
      </c>
      <c r="F80" s="89">
        <v>3</v>
      </c>
      <c r="G80" s="89">
        <v>3</v>
      </c>
      <c r="H80" s="89">
        <v>0</v>
      </c>
      <c r="I80" s="89">
        <v>3</v>
      </c>
      <c r="J80" s="89">
        <v>5</v>
      </c>
      <c r="K80" s="89">
        <v>0</v>
      </c>
      <c r="L80" s="89">
        <v>0</v>
      </c>
      <c r="M80" s="89">
        <v>0</v>
      </c>
      <c r="N80" s="89">
        <v>1</v>
      </c>
      <c r="O80" s="89"/>
      <c r="P80" s="89"/>
      <c r="Q80" s="89"/>
      <c r="R80" s="89"/>
      <c r="S80" s="89"/>
      <c r="T80" s="90">
        <f t="shared" si="2"/>
        <v>18</v>
      </c>
      <c r="U80" s="91"/>
      <c r="V80" s="92">
        <v>0.57086805555555553</v>
      </c>
      <c r="W80" s="93" t="s">
        <v>28</v>
      </c>
      <c r="X80" s="94"/>
      <c r="Y80" s="94"/>
      <c r="Z80" s="95"/>
      <c r="AA80" s="96"/>
      <c r="AB80" s="97"/>
      <c r="AC80" s="98" t="str">
        <f>TEXT(IF($E78="","",(IF($E79="",T78/(15-(COUNTIF($E78:$S78,""))),(IF($E80="",(T78+T79)/(30-(COUNTIF($E78:$S78,"")+COUNTIF($E79:$S79,""))), (T78+T79+T80)/(45-(COUNTIF($E78:$S78,"")+COUNTIF($E79:$S79,"")+COUNTIF($E80:$S80,"")))))))),"0,00")</f>
        <v>1,83</v>
      </c>
    </row>
    <row r="81" spans="1:29" ht="15.75" thickBot="1">
      <c r="A81" s="64">
        <v>207</v>
      </c>
      <c r="B81" s="65" t="s">
        <v>159</v>
      </c>
      <c r="C81" s="66" t="s">
        <v>47</v>
      </c>
      <c r="D81" s="66"/>
      <c r="E81" s="67">
        <v>3</v>
      </c>
      <c r="F81" s="67">
        <v>1</v>
      </c>
      <c r="G81" s="67">
        <v>0</v>
      </c>
      <c r="H81" s="67">
        <v>1</v>
      </c>
      <c r="I81" s="67">
        <v>5</v>
      </c>
      <c r="J81" s="67">
        <v>5</v>
      </c>
      <c r="K81" s="67">
        <v>1</v>
      </c>
      <c r="L81" s="67">
        <v>0</v>
      </c>
      <c r="M81" s="67">
        <v>0</v>
      </c>
      <c r="N81" s="67">
        <v>0</v>
      </c>
      <c r="O81" s="67"/>
      <c r="P81" s="67"/>
      <c r="Q81" s="67"/>
      <c r="R81" s="67"/>
      <c r="S81" s="67"/>
      <c r="T81" s="68">
        <f t="shared" si="2"/>
        <v>16</v>
      </c>
      <c r="U81" s="69"/>
      <c r="V81" s="70">
        <f>SUM(T81:T83)+IF(ISNUMBER(U81),U81,0)+IF(ISNUMBER(U82),U82,0)+IF(ISNUMBER(U83),U83,0)</f>
        <v>60</v>
      </c>
      <c r="W81" s="71">
        <f>COUNTIF($E81:$S81,0)+COUNTIF($E82:$S82,0)+COUNTIF($E83:$S83,0)</f>
        <v>10</v>
      </c>
      <c r="X81" s="71">
        <f>COUNTIF($E81:$S81,1)+COUNTIF($E82:$S82,1)+COUNTIF($E83:$S83,1)</f>
        <v>6</v>
      </c>
      <c r="Y81" s="71">
        <f>COUNTIF($E81:$S81,2)+COUNTIF($E82:$S82,2)+COUNTIF($E83:$S83,2)</f>
        <v>4</v>
      </c>
      <c r="Z81" s="71">
        <f>COUNTIF($E81:$S81,3)+COUNTIF($E82:$S82,3)+COUNTIF($E83:$S83,3)</f>
        <v>2</v>
      </c>
      <c r="AA81" s="71">
        <f>COUNTIF($E81:$S81,5)+COUNTIF($E82:$S82,5)+COUNTIF($E83:$S83,5)</f>
        <v>8</v>
      </c>
      <c r="AB81" s="72">
        <f>COUNTIF($E81:$S81,"5*")+COUNTIF($E82:$S82,"5*")+COUNTIF($E83:$S83,"5*")</f>
        <v>0</v>
      </c>
      <c r="AC81" s="73">
        <f>COUNTIF($E81:$S81,20)+COUNTIF($E82:$S82,20)+COUNTIF($E83:$S83,20)</f>
        <v>0</v>
      </c>
    </row>
    <row r="82" spans="1:29" ht="16.5" thickBot="1">
      <c r="A82" s="74" t="s">
        <v>44</v>
      </c>
      <c r="B82" s="75" t="s">
        <v>23</v>
      </c>
      <c r="C82" s="75" t="s">
        <v>91</v>
      </c>
      <c r="D82" s="75"/>
      <c r="E82" s="76">
        <v>5</v>
      </c>
      <c r="F82" s="76">
        <v>1</v>
      </c>
      <c r="G82" s="76">
        <v>5</v>
      </c>
      <c r="H82" s="76">
        <v>0</v>
      </c>
      <c r="I82" s="76">
        <v>2</v>
      </c>
      <c r="J82" s="76">
        <v>5</v>
      </c>
      <c r="K82" s="76">
        <v>1</v>
      </c>
      <c r="L82" s="76">
        <v>0</v>
      </c>
      <c r="M82" s="76">
        <v>0</v>
      </c>
      <c r="N82" s="76">
        <v>1</v>
      </c>
      <c r="O82" s="76"/>
      <c r="P82" s="76"/>
      <c r="Q82" s="76"/>
      <c r="R82" s="76"/>
      <c r="S82" s="76"/>
      <c r="T82" s="77">
        <f t="shared" si="2"/>
        <v>20</v>
      </c>
      <c r="U82" s="78"/>
      <c r="V82" s="79">
        <v>0.43263888888888885</v>
      </c>
      <c r="W82" s="80" t="s">
        <v>25</v>
      </c>
      <c r="X82" s="81"/>
      <c r="Y82" s="81"/>
      <c r="Z82" s="82"/>
      <c r="AA82" s="82"/>
      <c r="AB82" s="83"/>
      <c r="AC82" s="84" t="str">
        <f>TEXT( (V83-V82+0.00000000000001),"[hh].mm.ss")</f>
        <v>03.05.20</v>
      </c>
    </row>
    <row r="83" spans="1:29" ht="15.75" thickBot="1">
      <c r="A83" s="85" t="s">
        <v>26</v>
      </c>
      <c r="B83" s="86" t="s">
        <v>160</v>
      </c>
      <c r="C83" s="87"/>
      <c r="D83" s="88"/>
      <c r="E83" s="89">
        <v>5</v>
      </c>
      <c r="F83" s="89">
        <v>3</v>
      </c>
      <c r="G83" s="89">
        <v>2</v>
      </c>
      <c r="H83" s="89">
        <v>2</v>
      </c>
      <c r="I83" s="89">
        <v>2</v>
      </c>
      <c r="J83" s="89">
        <v>5</v>
      </c>
      <c r="K83" s="89">
        <v>0</v>
      </c>
      <c r="L83" s="89">
        <v>0</v>
      </c>
      <c r="M83" s="89">
        <v>0</v>
      </c>
      <c r="N83" s="89">
        <v>5</v>
      </c>
      <c r="O83" s="89"/>
      <c r="P83" s="89"/>
      <c r="Q83" s="89"/>
      <c r="R83" s="89"/>
      <c r="S83" s="89"/>
      <c r="T83" s="90">
        <f t="shared" si="2"/>
        <v>24</v>
      </c>
      <c r="U83" s="91"/>
      <c r="V83" s="92">
        <v>0.56134259259259256</v>
      </c>
      <c r="W83" s="93" t="s">
        <v>28</v>
      </c>
      <c r="X83" s="94"/>
      <c r="Y83" s="94"/>
      <c r="Z83" s="95"/>
      <c r="AA83" s="96"/>
      <c r="AB83" s="97"/>
      <c r="AC83" s="98" t="str">
        <f>TEXT(IF($E81="","",(IF($E82="",T81/(15-(COUNTIF($E81:$S81,""))),(IF($E83="",(T81+T82)/(30-(COUNTIF($E81:$S81,"")+COUNTIF($E82:$S82,""))), (T81+T82+T83)/(45-(COUNTIF($E81:$S81,"")+COUNTIF($E82:$S82,"")+COUNTIF($E83:$S83,"")))))))),"0,00")</f>
        <v>2,00</v>
      </c>
    </row>
    <row r="84" spans="1:29" ht="15.75" thickBot="1">
      <c r="A84" s="64">
        <v>270</v>
      </c>
      <c r="B84" s="65" t="s">
        <v>165</v>
      </c>
      <c r="C84" s="66" t="s">
        <v>166</v>
      </c>
      <c r="D84" s="66"/>
      <c r="E84" s="67">
        <v>5</v>
      </c>
      <c r="F84" s="67">
        <v>3</v>
      </c>
      <c r="G84" s="67">
        <v>3</v>
      </c>
      <c r="H84" s="67">
        <v>3</v>
      </c>
      <c r="I84" s="67">
        <v>3</v>
      </c>
      <c r="J84" s="67">
        <v>3</v>
      </c>
      <c r="K84" s="67">
        <v>0</v>
      </c>
      <c r="L84" s="67">
        <v>2</v>
      </c>
      <c r="M84" s="67">
        <v>0</v>
      </c>
      <c r="N84" s="67">
        <v>3</v>
      </c>
      <c r="O84" s="67"/>
      <c r="P84" s="67"/>
      <c r="Q84" s="67"/>
      <c r="R84" s="67"/>
      <c r="S84" s="67"/>
      <c r="T84" s="68">
        <f t="shared" si="2"/>
        <v>25</v>
      </c>
      <c r="U84" s="69"/>
      <c r="V84" s="70">
        <f>SUM(T84:T86)+IF(ISNUMBER(U84),U84,0)+IF(ISNUMBER(U85),U85,0)+IF(ISNUMBER(U86),U86,0)</f>
        <v>61</v>
      </c>
      <c r="W84" s="71">
        <f>COUNTIF($E84:$S84,0)+COUNTIF($E85:$S85,0)+COUNTIF($E86:$S86,0)</f>
        <v>9</v>
      </c>
      <c r="X84" s="71">
        <f>COUNTIF($E84:$S84,1)+COUNTIF($E85:$S85,1)+COUNTIF($E86:$S86,1)</f>
        <v>3</v>
      </c>
      <c r="Y84" s="71">
        <f>COUNTIF($E84:$S84,2)+COUNTIF($E85:$S85,2)+COUNTIF($E86:$S86,2)</f>
        <v>2</v>
      </c>
      <c r="Z84" s="71">
        <f>COUNTIF($E84:$S84,3)+COUNTIF($E85:$S85,3)+COUNTIF($E86:$S86,3)</f>
        <v>13</v>
      </c>
      <c r="AA84" s="71">
        <f>COUNTIF($E84:$S84,5)+COUNTIF($E85:$S85,5)+COUNTIF($E86:$S86,5)</f>
        <v>3</v>
      </c>
      <c r="AB84" s="72">
        <f>COUNTIF($E84:$S84,"5*")+COUNTIF($E85:$S85,"5*")+COUNTIF($E86:$S86,"5*")</f>
        <v>0</v>
      </c>
      <c r="AC84" s="73">
        <f>COUNTIF($E84:$S84,20)+COUNTIF($E85:$S85,20)+COUNTIF($E86:$S86,20)</f>
        <v>0</v>
      </c>
    </row>
    <row r="85" spans="1:29" ht="16.5" thickBot="1">
      <c r="A85" s="74" t="s">
        <v>48</v>
      </c>
      <c r="B85" s="75" t="s">
        <v>75</v>
      </c>
      <c r="C85" s="75" t="s">
        <v>24</v>
      </c>
      <c r="D85" s="75"/>
      <c r="E85" s="76">
        <v>3</v>
      </c>
      <c r="F85" s="76">
        <v>0</v>
      </c>
      <c r="G85" s="76">
        <v>3</v>
      </c>
      <c r="H85" s="76">
        <v>1</v>
      </c>
      <c r="I85" s="76">
        <v>3</v>
      </c>
      <c r="J85" s="76">
        <v>5</v>
      </c>
      <c r="K85" s="76">
        <v>0</v>
      </c>
      <c r="L85" s="76">
        <v>0</v>
      </c>
      <c r="M85" s="76">
        <v>0</v>
      </c>
      <c r="N85" s="76">
        <v>3</v>
      </c>
      <c r="O85" s="76"/>
      <c r="P85" s="76"/>
      <c r="Q85" s="76"/>
      <c r="R85" s="76"/>
      <c r="S85" s="76"/>
      <c r="T85" s="77">
        <f t="shared" si="2"/>
        <v>18</v>
      </c>
      <c r="U85" s="78"/>
      <c r="V85" s="79">
        <v>0.43124999999999997</v>
      </c>
      <c r="W85" s="80" t="s">
        <v>25</v>
      </c>
      <c r="X85" s="81"/>
      <c r="Y85" s="81"/>
      <c r="Z85" s="82"/>
      <c r="AA85" s="82"/>
      <c r="AB85" s="83"/>
      <c r="AC85" s="84" t="str">
        <f>TEXT( (V86-V85+0.00000000000001),"[hh].mm.ss")</f>
        <v>02.56.22</v>
      </c>
    </row>
    <row r="86" spans="1:29" ht="15.75" thickBot="1">
      <c r="A86" s="85" t="s">
        <v>26</v>
      </c>
      <c r="B86" s="86" t="s">
        <v>56</v>
      </c>
      <c r="C86" s="87"/>
      <c r="D86" s="88"/>
      <c r="E86" s="89">
        <v>2</v>
      </c>
      <c r="F86" s="89">
        <v>1</v>
      </c>
      <c r="G86" s="89">
        <v>3</v>
      </c>
      <c r="H86" s="89">
        <v>1</v>
      </c>
      <c r="I86" s="89">
        <v>3</v>
      </c>
      <c r="J86" s="89">
        <v>5</v>
      </c>
      <c r="K86" s="89">
        <v>0</v>
      </c>
      <c r="L86" s="89">
        <v>0</v>
      </c>
      <c r="M86" s="89">
        <v>0</v>
      </c>
      <c r="N86" s="89">
        <v>3</v>
      </c>
      <c r="O86" s="89"/>
      <c r="P86" s="89"/>
      <c r="Q86" s="89"/>
      <c r="R86" s="89"/>
      <c r="S86" s="89"/>
      <c r="T86" s="90">
        <f t="shared" si="2"/>
        <v>18</v>
      </c>
      <c r="U86" s="91"/>
      <c r="V86" s="92">
        <v>0.55372685185185189</v>
      </c>
      <c r="W86" s="93" t="s">
        <v>28</v>
      </c>
      <c r="X86" s="94"/>
      <c r="Y86" s="94"/>
      <c r="Z86" s="95"/>
      <c r="AA86" s="96"/>
      <c r="AB86" s="97"/>
      <c r="AC86" s="98" t="str">
        <f>TEXT(IF($E84="","",(IF($E85="",T84/(15-(COUNTIF($E84:$S84,""))),(IF($E86="",(T84+T85)/(30-(COUNTIF($E84:$S84,"")+COUNTIF($E85:$S85,""))), (T84+T85+T86)/(45-(COUNTIF($E84:$S84,"")+COUNTIF($E85:$S85,"")+COUNTIF($E86:$S86,"")))))))),"0,00")</f>
        <v>2,03</v>
      </c>
    </row>
    <row r="87" spans="1:29" ht="15.75" thickBot="1">
      <c r="A87" s="64">
        <v>211</v>
      </c>
      <c r="B87" s="65" t="s">
        <v>161</v>
      </c>
      <c r="C87" s="66" t="s">
        <v>162</v>
      </c>
      <c r="D87" s="66"/>
      <c r="E87" s="67">
        <v>1</v>
      </c>
      <c r="F87" s="67">
        <v>3</v>
      </c>
      <c r="G87" s="67">
        <v>5</v>
      </c>
      <c r="H87" s="67">
        <v>1</v>
      </c>
      <c r="I87" s="67">
        <v>5</v>
      </c>
      <c r="J87" s="67">
        <v>5</v>
      </c>
      <c r="K87" s="67">
        <v>0</v>
      </c>
      <c r="L87" s="67">
        <v>0</v>
      </c>
      <c r="M87" s="67">
        <v>0</v>
      </c>
      <c r="N87" s="67">
        <v>2</v>
      </c>
      <c r="O87" s="67"/>
      <c r="P87" s="67"/>
      <c r="Q87" s="67"/>
      <c r="R87" s="67"/>
      <c r="S87" s="67"/>
      <c r="T87" s="68">
        <f t="shared" si="2"/>
        <v>22</v>
      </c>
      <c r="U87" s="69"/>
      <c r="V87" s="70">
        <f>SUM(T87:T89)+IF(ISNUMBER(U87),U87,0)+IF(ISNUMBER(U88),U88,0)+IF(ISNUMBER(U89),U89,0)</f>
        <v>67</v>
      </c>
      <c r="W87" s="71">
        <f>COUNTIF($E87:$S87,0)+COUNTIF($E88:$S88,0)+COUNTIF($E89:$S89,0)</f>
        <v>9</v>
      </c>
      <c r="X87" s="71">
        <f>COUNTIF($E87:$S87,1)+COUNTIF($E88:$S88,1)+COUNTIF($E89:$S89,1)</f>
        <v>5</v>
      </c>
      <c r="Y87" s="71">
        <f>COUNTIF($E87:$S87,2)+COUNTIF($E88:$S88,2)+COUNTIF($E89:$S89,2)</f>
        <v>2</v>
      </c>
      <c r="Z87" s="71">
        <f>COUNTIF($E87:$S87,3)+COUNTIF($E88:$S88,3)+COUNTIF($E89:$S89,3)</f>
        <v>6</v>
      </c>
      <c r="AA87" s="71">
        <f>COUNTIF($E87:$S87,5)+COUNTIF($E88:$S88,5)+COUNTIF($E89:$S89,5)</f>
        <v>8</v>
      </c>
      <c r="AB87" s="72">
        <f>COUNTIF($E87:$S87,"5*")+COUNTIF($E88:$S88,"5*")+COUNTIF($E89:$S89,"5*")</f>
        <v>0</v>
      </c>
      <c r="AC87" s="73">
        <f>COUNTIF($E87:$S87,20)+COUNTIF($E88:$S88,20)+COUNTIF($E89:$S89,20)</f>
        <v>0</v>
      </c>
    </row>
    <row r="88" spans="1:29" ht="16.5" thickBot="1">
      <c r="A88" s="74" t="s">
        <v>71</v>
      </c>
      <c r="B88" s="75" t="s">
        <v>23</v>
      </c>
      <c r="C88" s="75" t="s">
        <v>123</v>
      </c>
      <c r="D88" s="75"/>
      <c r="E88" s="76">
        <v>3</v>
      </c>
      <c r="F88" s="76">
        <v>5</v>
      </c>
      <c r="G88" s="76">
        <v>5</v>
      </c>
      <c r="H88" s="76">
        <v>1</v>
      </c>
      <c r="I88" s="76">
        <v>3</v>
      </c>
      <c r="J88" s="76">
        <v>5</v>
      </c>
      <c r="K88" s="76">
        <v>0</v>
      </c>
      <c r="L88" s="76">
        <v>0</v>
      </c>
      <c r="M88" s="76">
        <v>0</v>
      </c>
      <c r="N88" s="76">
        <v>1</v>
      </c>
      <c r="O88" s="76"/>
      <c r="P88" s="76"/>
      <c r="Q88" s="76"/>
      <c r="R88" s="76"/>
      <c r="S88" s="76"/>
      <c r="T88" s="77">
        <f t="shared" si="2"/>
        <v>23</v>
      </c>
      <c r="U88" s="78"/>
      <c r="V88" s="79">
        <v>0.43194444444444441</v>
      </c>
      <c r="W88" s="80" t="s">
        <v>25</v>
      </c>
      <c r="X88" s="81"/>
      <c r="Y88" s="81"/>
      <c r="Z88" s="82"/>
      <c r="AA88" s="82"/>
      <c r="AB88" s="83"/>
      <c r="AC88" s="84" t="str">
        <f>TEXT( (V89-V88+0.00000000000001),"[hh].mm.ss")</f>
        <v>03.17.26</v>
      </c>
    </row>
    <row r="89" spans="1:29" ht="15.75" thickBot="1">
      <c r="A89" s="85" t="s">
        <v>26</v>
      </c>
      <c r="B89" s="86" t="s">
        <v>56</v>
      </c>
      <c r="C89" s="87"/>
      <c r="D89" s="88"/>
      <c r="E89" s="89">
        <v>2</v>
      </c>
      <c r="F89" s="89">
        <v>3</v>
      </c>
      <c r="G89" s="89">
        <v>3</v>
      </c>
      <c r="H89" s="89">
        <v>3</v>
      </c>
      <c r="I89" s="89">
        <v>5</v>
      </c>
      <c r="J89" s="89">
        <v>5</v>
      </c>
      <c r="K89" s="89">
        <v>0</v>
      </c>
      <c r="L89" s="89">
        <v>0</v>
      </c>
      <c r="M89" s="89">
        <v>0</v>
      </c>
      <c r="N89" s="89">
        <v>1</v>
      </c>
      <c r="O89" s="89"/>
      <c r="P89" s="89"/>
      <c r="Q89" s="89"/>
      <c r="R89" s="89"/>
      <c r="S89" s="89"/>
      <c r="T89" s="90">
        <f t="shared" si="2"/>
        <v>22</v>
      </c>
      <c r="U89" s="91"/>
      <c r="V89" s="92">
        <v>0.56905092592592588</v>
      </c>
      <c r="W89" s="93" t="s">
        <v>28</v>
      </c>
      <c r="X89" s="94"/>
      <c r="Y89" s="94"/>
      <c r="Z89" s="95"/>
      <c r="AA89" s="96"/>
      <c r="AB89" s="97"/>
      <c r="AC89" s="98" t="str">
        <f>TEXT(IF($E87="","",(IF($E88="",T87/(15-(COUNTIF($E87:$S87,""))),(IF($E89="",(T87+T88)/(30-(COUNTIF($E87:$S87,"")+COUNTIF($E88:$S88,""))), (T87+T88+T89)/(45-(COUNTIF($E87:$S87,"")+COUNTIF($E88:$S88,"")+COUNTIF($E89:$S89,"")))))))),"0,00")</f>
        <v>2,23</v>
      </c>
    </row>
    <row r="90" spans="1:29" ht="15.75" thickBot="1">
      <c r="A90" s="64">
        <v>252</v>
      </c>
      <c r="B90" s="65" t="s">
        <v>167</v>
      </c>
      <c r="C90" s="66" t="s">
        <v>47</v>
      </c>
      <c r="D90" s="66"/>
      <c r="E90" s="67">
        <v>2</v>
      </c>
      <c r="F90" s="67">
        <v>2</v>
      </c>
      <c r="G90" s="67">
        <v>2</v>
      </c>
      <c r="H90" s="67">
        <v>3</v>
      </c>
      <c r="I90" s="67">
        <v>2</v>
      </c>
      <c r="J90" s="67">
        <v>5</v>
      </c>
      <c r="K90" s="67">
        <v>0</v>
      </c>
      <c r="L90" s="67">
        <v>0</v>
      </c>
      <c r="M90" s="67">
        <v>0</v>
      </c>
      <c r="N90" s="67">
        <v>5</v>
      </c>
      <c r="O90" s="67"/>
      <c r="P90" s="67"/>
      <c r="Q90" s="67"/>
      <c r="R90" s="67"/>
      <c r="S90" s="67"/>
      <c r="T90" s="68">
        <f t="shared" si="2"/>
        <v>21</v>
      </c>
      <c r="U90" s="69"/>
      <c r="V90" s="70">
        <f>SUM(T90:T92)+IF(ISNUMBER(U90),U90,0)+IF(ISNUMBER(U91),U91,0)+IF(ISNUMBER(U92),U92,0)</f>
        <v>78</v>
      </c>
      <c r="W90" s="71">
        <f>COUNTIF($E90:$S90,0)+COUNTIF($E91:$S91,0)+COUNTIF($E92:$S92,0)</f>
        <v>8</v>
      </c>
      <c r="X90" s="71">
        <f>COUNTIF($E90:$S90,1)+COUNTIF($E91:$S91,1)+COUNTIF($E92:$S92,1)</f>
        <v>0</v>
      </c>
      <c r="Y90" s="71">
        <f>COUNTIF($E90:$S90,2)+COUNTIF($E91:$S91,2)+COUNTIF($E92:$S92,2)</f>
        <v>6</v>
      </c>
      <c r="Z90" s="71">
        <f>COUNTIF($E90:$S90,3)+COUNTIF($E91:$S91,3)+COUNTIF($E92:$S92,3)</f>
        <v>7</v>
      </c>
      <c r="AA90" s="71">
        <f>COUNTIF($E90:$S90,5)+COUNTIF($E91:$S91,5)+COUNTIF($E92:$S92,5)</f>
        <v>9</v>
      </c>
      <c r="AB90" s="72">
        <f>COUNTIF($E90:$S90,"5*")+COUNTIF($E91:$S91,"5*")+COUNTIF($E92:$S92,"5*")</f>
        <v>0</v>
      </c>
      <c r="AC90" s="73">
        <f>COUNTIF($E90:$S90,20)+COUNTIF($E91:$S91,20)+COUNTIF($E92:$S92,20)</f>
        <v>0</v>
      </c>
    </row>
    <row r="91" spans="1:29" ht="16.5" thickBot="1">
      <c r="A91" s="74" t="s">
        <v>74</v>
      </c>
      <c r="B91" s="75" t="s">
        <v>23</v>
      </c>
      <c r="C91" s="75" t="s">
        <v>64</v>
      </c>
      <c r="D91" s="75"/>
      <c r="E91" s="76">
        <v>3</v>
      </c>
      <c r="F91" s="76">
        <v>3</v>
      </c>
      <c r="G91" s="76">
        <v>3</v>
      </c>
      <c r="H91" s="76">
        <v>2</v>
      </c>
      <c r="I91" s="76">
        <v>3</v>
      </c>
      <c r="J91" s="76">
        <v>5</v>
      </c>
      <c r="K91" s="76">
        <v>0</v>
      </c>
      <c r="L91" s="76">
        <v>0</v>
      </c>
      <c r="M91" s="76">
        <v>0</v>
      </c>
      <c r="N91" s="76">
        <v>5</v>
      </c>
      <c r="O91" s="76"/>
      <c r="P91" s="76"/>
      <c r="Q91" s="76"/>
      <c r="R91" s="76"/>
      <c r="S91" s="76"/>
      <c r="T91" s="77">
        <f t="shared" si="2"/>
        <v>24</v>
      </c>
      <c r="U91" s="78"/>
      <c r="V91" s="79">
        <v>0.43055555555555552</v>
      </c>
      <c r="W91" s="80" t="s">
        <v>25</v>
      </c>
      <c r="X91" s="81"/>
      <c r="Y91" s="81"/>
      <c r="Z91" s="82"/>
      <c r="AA91" s="82"/>
      <c r="AB91" s="83"/>
      <c r="AC91" s="84" t="str">
        <f>TEXT( (V92-V91+0.00000000000001),"[hh].mm.ss")</f>
        <v>03.45.59</v>
      </c>
    </row>
    <row r="92" spans="1:29" ht="15.75" thickBot="1">
      <c r="A92" s="85" t="s">
        <v>26</v>
      </c>
      <c r="B92" s="86" t="s">
        <v>56</v>
      </c>
      <c r="C92" s="87"/>
      <c r="D92" s="88"/>
      <c r="E92" s="89">
        <v>5</v>
      </c>
      <c r="F92" s="89">
        <v>2</v>
      </c>
      <c r="G92" s="89">
        <v>3</v>
      </c>
      <c r="H92" s="89">
        <v>3</v>
      </c>
      <c r="I92" s="89">
        <v>5</v>
      </c>
      <c r="J92" s="89">
        <v>5</v>
      </c>
      <c r="K92" s="89">
        <v>5</v>
      </c>
      <c r="L92" s="89">
        <v>0</v>
      </c>
      <c r="M92" s="89">
        <v>0</v>
      </c>
      <c r="N92" s="89">
        <v>5</v>
      </c>
      <c r="O92" s="89"/>
      <c r="P92" s="89"/>
      <c r="Q92" s="89"/>
      <c r="R92" s="89"/>
      <c r="S92" s="89"/>
      <c r="T92" s="90">
        <f t="shared" si="2"/>
        <v>33</v>
      </c>
      <c r="U92" s="91"/>
      <c r="V92" s="92">
        <v>0.58748842592592598</v>
      </c>
      <c r="W92" s="93" t="s">
        <v>28</v>
      </c>
      <c r="X92" s="94"/>
      <c r="Y92" s="94"/>
      <c r="Z92" s="95"/>
      <c r="AA92" s="96"/>
      <c r="AB92" s="97"/>
      <c r="AC92" s="98" t="str">
        <f>TEXT(IF($E90="","",(IF($E91="",T90/(15-(COUNTIF($E90:$S90,""))),(IF($E92="",(T90+T91)/(30-(COUNTIF($E90:$S90,"")+COUNTIF($E91:$S91,""))), (T90+T91+T92)/(45-(COUNTIF($E90:$S90,"")+COUNTIF($E91:$S91,"")+COUNTIF($E92:$S92,"")))))))),"0,00")</f>
        <v>2,60</v>
      </c>
    </row>
    <row r="93" spans="1:29" ht="15.75" thickBot="1">
      <c r="A93" s="64">
        <v>236</v>
      </c>
      <c r="B93" s="65" t="s">
        <v>170</v>
      </c>
      <c r="C93" s="66" t="s">
        <v>171</v>
      </c>
      <c r="D93" s="66"/>
      <c r="E93" s="67">
        <v>5</v>
      </c>
      <c r="F93" s="67">
        <v>3</v>
      </c>
      <c r="G93" s="67">
        <v>3</v>
      </c>
      <c r="H93" s="67">
        <v>0</v>
      </c>
      <c r="I93" s="67">
        <v>5</v>
      </c>
      <c r="J93" s="67">
        <v>5</v>
      </c>
      <c r="K93" s="67">
        <v>2</v>
      </c>
      <c r="L93" s="67">
        <v>3</v>
      </c>
      <c r="M93" s="67">
        <v>0</v>
      </c>
      <c r="N93" s="67">
        <v>3</v>
      </c>
      <c r="O93" s="67"/>
      <c r="P93" s="67"/>
      <c r="Q93" s="67"/>
      <c r="R93" s="67"/>
      <c r="S93" s="67"/>
      <c r="T93" s="68">
        <f t="shared" si="2"/>
        <v>29</v>
      </c>
      <c r="U93" s="69"/>
      <c r="V93" s="70">
        <f>SUM(T93:T95)+IF(ISNUMBER(U93),U93,0)+IF(ISNUMBER(U94),U94,0)+IF(ISNUMBER(U95),U95,0)</f>
        <v>79</v>
      </c>
      <c r="W93" s="71">
        <f>COUNTIF($E93:$S93,0)+COUNTIF($E94:$S94,0)+COUNTIF($E95:$S95,0)</f>
        <v>5</v>
      </c>
      <c r="X93" s="71">
        <f>COUNTIF($E93:$S93,1)+COUNTIF($E94:$S94,1)+COUNTIF($E95:$S95,1)</f>
        <v>3</v>
      </c>
      <c r="Y93" s="71">
        <f>COUNTIF($E93:$S93,2)+COUNTIF($E94:$S94,2)+COUNTIF($E95:$S95,2)</f>
        <v>2</v>
      </c>
      <c r="Z93" s="71">
        <f>COUNTIF($E93:$S93,3)+COUNTIF($E94:$S94,3)+COUNTIF($E95:$S95,3)</f>
        <v>14</v>
      </c>
      <c r="AA93" s="71">
        <f>COUNTIF($E93:$S93,5)+COUNTIF($E94:$S94,5)+COUNTIF($E95:$S95,5)</f>
        <v>6</v>
      </c>
      <c r="AB93" s="72">
        <f>COUNTIF($E93:$S93,"5*")+COUNTIF($E94:$S94,"5*")+COUNTIF($E95:$S95,"5*")</f>
        <v>0</v>
      </c>
      <c r="AC93" s="73">
        <f>COUNTIF($E93:$S93,20)+COUNTIF($E94:$S94,20)+COUNTIF($E95:$S95,20)</f>
        <v>0</v>
      </c>
    </row>
    <row r="94" spans="1:29" ht="16.5" thickBot="1">
      <c r="A94" s="74" t="s">
        <v>98</v>
      </c>
      <c r="B94" s="75" t="s">
        <v>55</v>
      </c>
      <c r="C94" s="75" t="s">
        <v>37</v>
      </c>
      <c r="D94" s="75"/>
      <c r="E94" s="76">
        <v>3</v>
      </c>
      <c r="F94" s="76">
        <v>3</v>
      </c>
      <c r="G94" s="76">
        <v>3</v>
      </c>
      <c r="H94" s="76">
        <v>3</v>
      </c>
      <c r="I94" s="76">
        <v>5</v>
      </c>
      <c r="J94" s="76">
        <v>3</v>
      </c>
      <c r="K94" s="76">
        <v>1</v>
      </c>
      <c r="L94" s="76">
        <v>2</v>
      </c>
      <c r="M94" s="76">
        <v>0</v>
      </c>
      <c r="N94" s="76">
        <v>0</v>
      </c>
      <c r="O94" s="76"/>
      <c r="P94" s="76"/>
      <c r="Q94" s="76"/>
      <c r="R94" s="76"/>
      <c r="S94" s="76"/>
      <c r="T94" s="77">
        <f t="shared" si="2"/>
        <v>23</v>
      </c>
      <c r="U94" s="78"/>
      <c r="V94" s="79">
        <v>0.42916666666666664</v>
      </c>
      <c r="W94" s="80" t="s">
        <v>25</v>
      </c>
      <c r="X94" s="81"/>
      <c r="Y94" s="81"/>
      <c r="Z94" s="82"/>
      <c r="AA94" s="82"/>
      <c r="AB94" s="83"/>
      <c r="AC94" s="84" t="str">
        <f>TEXT( (V95-V94+0.00000000000001),"[hh].mm.ss")</f>
        <v>01.52.35</v>
      </c>
    </row>
    <row r="95" spans="1:29" ht="15.75" thickBot="1">
      <c r="A95" s="85" t="s">
        <v>26</v>
      </c>
      <c r="B95" s="86" t="s">
        <v>172</v>
      </c>
      <c r="C95" s="87"/>
      <c r="D95" s="88"/>
      <c r="E95" s="89">
        <v>3</v>
      </c>
      <c r="F95" s="89">
        <v>3</v>
      </c>
      <c r="G95" s="89">
        <v>3</v>
      </c>
      <c r="H95" s="89">
        <v>3</v>
      </c>
      <c r="I95" s="89">
        <v>5</v>
      </c>
      <c r="J95" s="89">
        <v>5</v>
      </c>
      <c r="K95" s="89">
        <v>1</v>
      </c>
      <c r="L95" s="89">
        <v>3</v>
      </c>
      <c r="M95" s="89">
        <v>0</v>
      </c>
      <c r="N95" s="89">
        <v>1</v>
      </c>
      <c r="O95" s="89"/>
      <c r="P95" s="89"/>
      <c r="Q95" s="89"/>
      <c r="R95" s="89"/>
      <c r="S95" s="89"/>
      <c r="T95" s="90">
        <f t="shared" si="2"/>
        <v>27</v>
      </c>
      <c r="U95" s="91"/>
      <c r="V95" s="92">
        <v>0.507349537037037</v>
      </c>
      <c r="W95" s="93" t="s">
        <v>28</v>
      </c>
      <c r="X95" s="94"/>
      <c r="Y95" s="94"/>
      <c r="Z95" s="95"/>
      <c r="AA95" s="96"/>
      <c r="AB95" s="97"/>
      <c r="AC95" s="98" t="str">
        <f>TEXT(IF($E93="","",(IF($E94="",T93/(15-(COUNTIF($E93:$S93,""))),(IF($E95="",(T93+T94)/(30-(COUNTIF($E93:$S93,"")+COUNTIF($E94:$S94,""))), (T93+T94+T95)/(45-(COUNTIF($E93:$S93,"")+COUNTIF($E94:$S94,"")+COUNTIF($E95:$S95,"")))))))),"0,00")</f>
        <v>2,63</v>
      </c>
    </row>
    <row r="96" spans="1:29" ht="15.75" thickBot="1">
      <c r="A96" s="64">
        <v>269</v>
      </c>
      <c r="B96" s="65" t="s">
        <v>175</v>
      </c>
      <c r="C96" s="66" t="s">
        <v>84</v>
      </c>
      <c r="D96" s="66"/>
      <c r="E96" s="67">
        <v>3</v>
      </c>
      <c r="F96" s="67">
        <v>3</v>
      </c>
      <c r="G96" s="67">
        <v>3</v>
      </c>
      <c r="H96" s="67">
        <v>3</v>
      </c>
      <c r="I96" s="67">
        <v>5</v>
      </c>
      <c r="J96" s="67">
        <v>5</v>
      </c>
      <c r="K96" s="67">
        <v>1</v>
      </c>
      <c r="L96" s="67">
        <v>3</v>
      </c>
      <c r="M96" s="67">
        <v>0</v>
      </c>
      <c r="N96" s="67">
        <v>5</v>
      </c>
      <c r="O96" s="67"/>
      <c r="P96" s="67"/>
      <c r="Q96" s="67"/>
      <c r="R96" s="67"/>
      <c r="S96" s="67"/>
      <c r="T96" s="68">
        <f t="shared" si="2"/>
        <v>31</v>
      </c>
      <c r="U96" s="69"/>
      <c r="V96" s="70">
        <f>SUM(T96:T98)+IF(ISNUMBER(U96),U96,0)+IF(ISNUMBER(U97),U97,0)+IF(ISNUMBER(U98),U98,0)</f>
        <v>81</v>
      </c>
      <c r="W96" s="71">
        <f>COUNTIF($E96:$S96,0)+COUNTIF($E97:$S97,0)+COUNTIF($E98:$S98,0)</f>
        <v>5</v>
      </c>
      <c r="X96" s="71">
        <f>COUNTIF($E96:$S96,1)+COUNTIF($E97:$S97,1)+COUNTIF($E98:$S98,1)</f>
        <v>5</v>
      </c>
      <c r="Y96" s="71">
        <f>COUNTIF($E96:$S96,2)+COUNTIF($E97:$S97,2)+COUNTIF($E98:$S98,2)</f>
        <v>2</v>
      </c>
      <c r="Z96" s="71">
        <f>COUNTIF($E96:$S96,3)+COUNTIF($E97:$S97,3)+COUNTIF($E98:$S98,3)</f>
        <v>9</v>
      </c>
      <c r="AA96" s="71">
        <f>COUNTIF($E96:$S96,5)+COUNTIF($E97:$S97,5)+COUNTIF($E98:$S98,5)</f>
        <v>9</v>
      </c>
      <c r="AB96" s="72">
        <f>COUNTIF($E96:$S96,"5*")+COUNTIF($E97:$S97,"5*")+COUNTIF($E98:$S98,"5*")</f>
        <v>0</v>
      </c>
      <c r="AC96" s="73">
        <f>COUNTIF($E96:$S96,20)+COUNTIF($E97:$S97,20)+COUNTIF($E98:$S98,20)</f>
        <v>0</v>
      </c>
    </row>
    <row r="97" spans="1:29" ht="16.5" thickBot="1">
      <c r="A97" s="74" t="s">
        <v>101</v>
      </c>
      <c r="B97" s="75" t="s">
        <v>23</v>
      </c>
      <c r="C97" s="75" t="s">
        <v>123</v>
      </c>
      <c r="D97" s="75"/>
      <c r="E97" s="76">
        <v>5</v>
      </c>
      <c r="F97" s="76">
        <v>3</v>
      </c>
      <c r="G97" s="76">
        <v>5</v>
      </c>
      <c r="H97" s="76">
        <v>1</v>
      </c>
      <c r="I97" s="76">
        <v>3</v>
      </c>
      <c r="J97" s="76">
        <v>5</v>
      </c>
      <c r="K97" s="76">
        <v>0</v>
      </c>
      <c r="L97" s="76">
        <v>1</v>
      </c>
      <c r="M97" s="76">
        <v>0</v>
      </c>
      <c r="N97" s="76">
        <v>5</v>
      </c>
      <c r="O97" s="76"/>
      <c r="P97" s="76"/>
      <c r="Q97" s="76"/>
      <c r="R97" s="76"/>
      <c r="S97" s="76"/>
      <c r="T97" s="77">
        <f t="shared" si="2"/>
        <v>28</v>
      </c>
      <c r="U97" s="78"/>
      <c r="V97" s="79">
        <v>0.42777777777777776</v>
      </c>
      <c r="W97" s="80" t="s">
        <v>25</v>
      </c>
      <c r="X97" s="81"/>
      <c r="Y97" s="81"/>
      <c r="Z97" s="82"/>
      <c r="AA97" s="82"/>
      <c r="AB97" s="83"/>
      <c r="AC97" s="84" t="str">
        <f>TEXT( (V98-V97+0.00000000000001),"[hh].mm.ss")</f>
        <v>02.11.12</v>
      </c>
    </row>
    <row r="98" spans="1:29" ht="15.75" thickBot="1">
      <c r="A98" s="85" t="s">
        <v>26</v>
      </c>
      <c r="B98" s="86" t="s">
        <v>56</v>
      </c>
      <c r="C98" s="87"/>
      <c r="D98" s="88"/>
      <c r="E98" s="89">
        <v>3</v>
      </c>
      <c r="F98" s="89">
        <v>1</v>
      </c>
      <c r="G98" s="89">
        <v>3</v>
      </c>
      <c r="H98" s="89">
        <v>2</v>
      </c>
      <c r="I98" s="89">
        <v>5</v>
      </c>
      <c r="J98" s="89">
        <v>5</v>
      </c>
      <c r="K98" s="89">
        <v>1</v>
      </c>
      <c r="L98" s="89">
        <v>0</v>
      </c>
      <c r="M98" s="89">
        <v>0</v>
      </c>
      <c r="N98" s="89">
        <v>2</v>
      </c>
      <c r="O98" s="89"/>
      <c r="P98" s="89"/>
      <c r="Q98" s="89"/>
      <c r="R98" s="89"/>
      <c r="S98" s="89"/>
      <c r="T98" s="90">
        <f t="shared" si="2"/>
        <v>22</v>
      </c>
      <c r="U98" s="91"/>
      <c r="V98" s="92">
        <v>0.51888888888888884</v>
      </c>
      <c r="W98" s="93" t="s">
        <v>28</v>
      </c>
      <c r="X98" s="94"/>
      <c r="Y98" s="94"/>
      <c r="Z98" s="95"/>
      <c r="AA98" s="96"/>
      <c r="AB98" s="97"/>
      <c r="AC98" s="98" t="str">
        <f>TEXT(IF($E96="","",(IF($E97="",T96/(15-(COUNTIF($E96:$S96,""))),(IF($E98="",(T96+T97)/(30-(COUNTIF($E96:$S96,"")+COUNTIF($E97:$S97,""))), (T96+T97+T98)/(45-(COUNTIF($E96:$S96,"")+COUNTIF($E97:$S97,"")+COUNTIF($E98:$S98,"")))))))),"0,00")</f>
        <v>2,70</v>
      </c>
    </row>
    <row r="99" spans="1:29" ht="15.75" thickBot="1">
      <c r="A99" s="64">
        <v>218</v>
      </c>
      <c r="B99" s="65" t="s">
        <v>173</v>
      </c>
      <c r="C99" s="66" t="s">
        <v>81</v>
      </c>
      <c r="D99" s="66"/>
      <c r="E99" s="67">
        <v>5</v>
      </c>
      <c r="F99" s="67">
        <v>3</v>
      </c>
      <c r="G99" s="67">
        <v>5</v>
      </c>
      <c r="H99" s="67">
        <v>1</v>
      </c>
      <c r="I99" s="67">
        <v>3</v>
      </c>
      <c r="J99" s="67">
        <v>5</v>
      </c>
      <c r="K99" s="67">
        <v>1</v>
      </c>
      <c r="L99" s="67">
        <v>1</v>
      </c>
      <c r="M99" s="67">
        <v>0</v>
      </c>
      <c r="N99" s="67">
        <v>5</v>
      </c>
      <c r="O99" s="67"/>
      <c r="P99" s="67"/>
      <c r="Q99" s="67"/>
      <c r="R99" s="67"/>
      <c r="S99" s="67"/>
      <c r="T99" s="68">
        <f t="shared" si="2"/>
        <v>29</v>
      </c>
      <c r="U99" s="69"/>
      <c r="V99" s="70">
        <f>SUM(T99:T101)+IF(ISNUMBER(U99),U99,0)+IF(ISNUMBER(U100),U100,0)+IF(ISNUMBER(U101),U101,0)</f>
        <v>88</v>
      </c>
      <c r="W99" s="71">
        <f>COUNTIF($E99:$S99,0)+COUNTIF($E100:$S100,0)+COUNTIF($E101:$S101,0)</f>
        <v>6</v>
      </c>
      <c r="X99" s="71">
        <f>COUNTIF($E99:$S99,1)+COUNTIF($E100:$S100,1)+COUNTIF($E101:$S101,1)</f>
        <v>4</v>
      </c>
      <c r="Y99" s="71">
        <f>COUNTIF($E99:$S99,2)+COUNTIF($E100:$S100,2)+COUNTIF($E101:$S101,2)</f>
        <v>0</v>
      </c>
      <c r="Z99" s="71">
        <f>COUNTIF($E99:$S99,3)+COUNTIF($E100:$S100,3)+COUNTIF($E101:$S101,3)</f>
        <v>8</v>
      </c>
      <c r="AA99" s="71">
        <f>COUNTIF($E99:$S99,5)+COUNTIF($E100:$S100,5)+COUNTIF($E101:$S101,5)</f>
        <v>12</v>
      </c>
      <c r="AB99" s="72">
        <f>COUNTIF($E99:$S99,"5*")+COUNTIF($E100:$S100,"5*")+COUNTIF($E101:$S101,"5*")</f>
        <v>0</v>
      </c>
      <c r="AC99" s="73">
        <f>COUNTIF($E99:$S99,20)+COUNTIF($E100:$S100,20)+COUNTIF($E101:$S101,20)</f>
        <v>0</v>
      </c>
    </row>
    <row r="100" spans="1:29" ht="16.5" thickBot="1">
      <c r="A100" s="74" t="s">
        <v>104</v>
      </c>
      <c r="B100" s="75" t="s">
        <v>23</v>
      </c>
      <c r="C100" s="75" t="s">
        <v>174</v>
      </c>
      <c r="D100" s="75"/>
      <c r="E100" s="76">
        <v>5</v>
      </c>
      <c r="F100" s="76">
        <v>3</v>
      </c>
      <c r="G100" s="76">
        <v>5</v>
      </c>
      <c r="H100" s="76">
        <v>3</v>
      </c>
      <c r="I100" s="76">
        <v>3</v>
      </c>
      <c r="J100" s="76">
        <v>5</v>
      </c>
      <c r="K100" s="76">
        <v>1</v>
      </c>
      <c r="L100" s="76">
        <v>0</v>
      </c>
      <c r="M100" s="76">
        <v>0</v>
      </c>
      <c r="N100" s="76">
        <v>5</v>
      </c>
      <c r="O100" s="76"/>
      <c r="P100" s="76"/>
      <c r="Q100" s="76"/>
      <c r="R100" s="76"/>
      <c r="S100" s="76"/>
      <c r="T100" s="77">
        <f t="shared" si="2"/>
        <v>30</v>
      </c>
      <c r="U100" s="78"/>
      <c r="V100" s="79">
        <v>0.4284722222222222</v>
      </c>
      <c r="W100" s="80" t="s">
        <v>25</v>
      </c>
      <c r="X100" s="81"/>
      <c r="Y100" s="81"/>
      <c r="Z100" s="82"/>
      <c r="AA100" s="82"/>
      <c r="AB100" s="83"/>
      <c r="AC100" s="84" t="str">
        <f>TEXT( (V101-V100+0.00000000000001),"[hh].mm.ss")</f>
        <v>03.01.01</v>
      </c>
    </row>
    <row r="101" spans="1:29" ht="15.75" thickBot="1">
      <c r="A101" s="85" t="s">
        <v>26</v>
      </c>
      <c r="B101" s="86" t="s">
        <v>59</v>
      </c>
      <c r="C101" s="87"/>
      <c r="D101" s="88"/>
      <c r="E101" s="89">
        <v>5</v>
      </c>
      <c r="F101" s="89">
        <v>3</v>
      </c>
      <c r="G101" s="89">
        <v>5</v>
      </c>
      <c r="H101" s="89">
        <v>3</v>
      </c>
      <c r="I101" s="89">
        <v>3</v>
      </c>
      <c r="J101" s="89">
        <v>5</v>
      </c>
      <c r="K101" s="89">
        <v>0</v>
      </c>
      <c r="L101" s="89">
        <v>0</v>
      </c>
      <c r="M101" s="89">
        <v>0</v>
      </c>
      <c r="N101" s="89">
        <v>5</v>
      </c>
      <c r="O101" s="89"/>
      <c r="P101" s="89"/>
      <c r="Q101" s="89"/>
      <c r="R101" s="89"/>
      <c r="S101" s="89"/>
      <c r="T101" s="90">
        <f t="shared" si="2"/>
        <v>29</v>
      </c>
      <c r="U101" s="91"/>
      <c r="V101" s="92">
        <v>0.55417824074074074</v>
      </c>
      <c r="W101" s="93" t="s">
        <v>28</v>
      </c>
      <c r="X101" s="94"/>
      <c r="Y101" s="94"/>
      <c r="Z101" s="95"/>
      <c r="AA101" s="96"/>
      <c r="AB101" s="97"/>
      <c r="AC101" s="98" t="str">
        <f>TEXT(IF($E99="","",(IF($E100="",T99/(15-(COUNTIF($E99:$S99,""))),(IF($E101="",(T99+T100)/(30-(COUNTIF($E99:$S99,"")+COUNTIF($E100:$S100,""))), (T99+T100+T101)/(45-(COUNTIF($E99:$S99,"")+COUNTIF($E100:$S100,"")+COUNTIF($E101:$S101,"")))))))),"0,00")</f>
        <v>2,93</v>
      </c>
    </row>
    <row r="102" spans="1:29" ht="15.75" thickBot="1">
      <c r="A102" s="64">
        <v>265</v>
      </c>
      <c r="B102" s="65" t="s">
        <v>176</v>
      </c>
      <c r="C102" s="66" t="s">
        <v>81</v>
      </c>
      <c r="D102" s="66"/>
      <c r="E102" s="67">
        <v>5</v>
      </c>
      <c r="F102" s="67">
        <v>3</v>
      </c>
      <c r="G102" s="67">
        <v>5</v>
      </c>
      <c r="H102" s="67">
        <v>3</v>
      </c>
      <c r="I102" s="67">
        <v>5</v>
      </c>
      <c r="J102" s="67">
        <v>5</v>
      </c>
      <c r="K102" s="67">
        <v>3</v>
      </c>
      <c r="L102" s="67">
        <v>3</v>
      </c>
      <c r="M102" s="67">
        <v>0</v>
      </c>
      <c r="N102" s="67">
        <v>5</v>
      </c>
      <c r="O102" s="67"/>
      <c r="P102" s="67"/>
      <c r="Q102" s="67"/>
      <c r="R102" s="67"/>
      <c r="S102" s="67"/>
      <c r="T102" s="68">
        <f t="shared" si="2"/>
        <v>37</v>
      </c>
      <c r="U102" s="69"/>
      <c r="V102" s="70">
        <f>SUM(T102:T104)+IF(ISNUMBER(U102),U102,0)+IF(ISNUMBER(U103),U103,0)+IF(ISNUMBER(U104),U104,0)</f>
        <v>105</v>
      </c>
      <c r="W102" s="71">
        <f>COUNTIF($E102:$S102,0)+COUNTIF($E103:$S103,0)+COUNTIF($E104:$S104,0)</f>
        <v>2</v>
      </c>
      <c r="X102" s="71">
        <f>COUNTIF($E102:$S102,1)+COUNTIF($E103:$S103,1)+COUNTIF($E104:$S104,1)</f>
        <v>3</v>
      </c>
      <c r="Y102" s="71">
        <f>COUNTIF($E102:$S102,2)+COUNTIF($E103:$S103,2)+COUNTIF($E104:$S104,2)</f>
        <v>1</v>
      </c>
      <c r="Z102" s="71">
        <f>COUNTIF($E102:$S102,3)+COUNTIF($E103:$S103,3)+COUNTIF($E104:$S104,3)</f>
        <v>10</v>
      </c>
      <c r="AA102" s="71">
        <f>COUNTIF($E102:$S102,5)+COUNTIF($E103:$S103,5)+COUNTIF($E104:$S104,5)</f>
        <v>14</v>
      </c>
      <c r="AB102" s="72">
        <f>COUNTIF($E102:$S102,"5*")+COUNTIF($E103:$S103,"5*")+COUNTIF($E104:$S104,"5*")</f>
        <v>0</v>
      </c>
      <c r="AC102" s="73">
        <f>COUNTIF($E102:$S102,20)+COUNTIF($E103:$S103,20)+COUNTIF($E104:$S104,20)</f>
        <v>0</v>
      </c>
    </row>
    <row r="103" spans="1:29" ht="16.5" thickBot="1">
      <c r="A103" s="74" t="s">
        <v>107</v>
      </c>
      <c r="B103" s="75" t="s">
        <v>55</v>
      </c>
      <c r="C103" s="75" t="s">
        <v>79</v>
      </c>
      <c r="D103" s="75"/>
      <c r="E103" s="76">
        <v>5</v>
      </c>
      <c r="F103" s="76">
        <v>5</v>
      </c>
      <c r="G103" s="76">
        <v>3</v>
      </c>
      <c r="H103" s="76">
        <v>3</v>
      </c>
      <c r="I103" s="76">
        <v>5</v>
      </c>
      <c r="J103" s="76">
        <v>5</v>
      </c>
      <c r="K103" s="76">
        <v>3</v>
      </c>
      <c r="L103" s="76">
        <v>1</v>
      </c>
      <c r="M103" s="76">
        <v>0</v>
      </c>
      <c r="N103" s="76">
        <v>5</v>
      </c>
      <c r="O103" s="76"/>
      <c r="P103" s="76"/>
      <c r="Q103" s="76"/>
      <c r="R103" s="76"/>
      <c r="S103" s="76"/>
      <c r="T103" s="77">
        <f t="shared" si="2"/>
        <v>35</v>
      </c>
      <c r="U103" s="78"/>
      <c r="V103" s="79">
        <v>0.42708333333333331</v>
      </c>
      <c r="W103" s="80" t="s">
        <v>25</v>
      </c>
      <c r="X103" s="81"/>
      <c r="Y103" s="81"/>
      <c r="Z103" s="82"/>
      <c r="AA103" s="82"/>
      <c r="AB103" s="83"/>
      <c r="AC103" s="84" t="str">
        <f>TEXT( (V104-V103+0.00000000000001),"[hh].mm.ss")</f>
        <v>02.21.24</v>
      </c>
    </row>
    <row r="104" spans="1:29" ht="15.75" thickBot="1">
      <c r="A104" s="85" t="s">
        <v>26</v>
      </c>
      <c r="B104" s="86" t="s">
        <v>177</v>
      </c>
      <c r="C104" s="87"/>
      <c r="D104" s="88"/>
      <c r="E104" s="89">
        <v>5</v>
      </c>
      <c r="F104" s="89">
        <v>3</v>
      </c>
      <c r="G104" s="89">
        <v>5</v>
      </c>
      <c r="H104" s="89">
        <v>3</v>
      </c>
      <c r="I104" s="89">
        <v>3</v>
      </c>
      <c r="J104" s="89">
        <v>5</v>
      </c>
      <c r="K104" s="89">
        <v>2</v>
      </c>
      <c r="L104" s="89">
        <v>1</v>
      </c>
      <c r="M104" s="89">
        <v>1</v>
      </c>
      <c r="N104" s="89">
        <v>5</v>
      </c>
      <c r="O104" s="89"/>
      <c r="P104" s="89"/>
      <c r="Q104" s="89"/>
      <c r="R104" s="89"/>
      <c r="S104" s="89"/>
      <c r="T104" s="90">
        <f t="shared" si="2"/>
        <v>33</v>
      </c>
      <c r="U104" s="91"/>
      <c r="V104" s="92">
        <v>0.52527777777777784</v>
      </c>
      <c r="W104" s="93" t="s">
        <v>28</v>
      </c>
      <c r="X104" s="94"/>
      <c r="Y104" s="94"/>
      <c r="Z104" s="95"/>
      <c r="AA104" s="96"/>
      <c r="AB104" s="97"/>
      <c r="AC104" s="98" t="str">
        <f>TEXT(IF($E102="","",(IF($E103="",T102/(15-(COUNTIF($E102:$S102,""))),(IF($E104="",(T102+T103)/(30-(COUNTIF($E102:$S102,"")+COUNTIF($E103:$S103,""))), (T102+T103+T104)/(45-(COUNTIF($E102:$S102,"")+COUNTIF($E103:$S103,"")+COUNTIF($E104:$S104,"")))))))),"0,00")</f>
        <v>3,50</v>
      </c>
    </row>
    <row r="105" spans="1:29" ht="15.75" thickTop="1">
      <c r="A105" s="100" t="s">
        <v>199</v>
      </c>
      <c r="B105" s="101"/>
      <c r="C105" s="101"/>
      <c r="D105" s="101"/>
      <c r="E105" s="101"/>
      <c r="F105" s="101"/>
      <c r="G105" s="101"/>
      <c r="H105" s="101"/>
      <c r="I105" s="101"/>
      <c r="J105" s="101"/>
      <c r="K105" s="101"/>
      <c r="L105" s="101"/>
      <c r="M105" s="101"/>
      <c r="N105" s="101"/>
      <c r="O105" s="101"/>
      <c r="P105" s="101"/>
      <c r="Q105" s="101"/>
      <c r="R105" s="101"/>
      <c r="S105" s="101"/>
      <c r="T105" s="101"/>
      <c r="U105" s="101"/>
      <c r="V105" s="101"/>
      <c r="W105" s="102"/>
      <c r="X105" s="102"/>
      <c r="Y105" s="102"/>
      <c r="Z105" s="102"/>
      <c r="AA105" s="102"/>
      <c r="AB105" s="102"/>
      <c r="AC105" s="103"/>
    </row>
    <row r="106" spans="1:29">
      <c r="A106" s="99"/>
      <c r="B106" s="99"/>
      <c r="C106" s="99"/>
      <c r="D106" s="99"/>
      <c r="E106" s="99"/>
      <c r="F106" s="99"/>
      <c r="G106" s="99"/>
      <c r="H106" s="99"/>
      <c r="I106" s="99"/>
      <c r="J106" s="99"/>
      <c r="K106" s="99"/>
      <c r="L106" s="99"/>
      <c r="M106" s="99"/>
      <c r="N106" s="99"/>
      <c r="O106" s="99"/>
      <c r="P106" s="99"/>
      <c r="Q106" s="99"/>
      <c r="R106" s="99"/>
      <c r="S106" s="99"/>
      <c r="T106" s="99"/>
      <c r="U106" s="99"/>
      <c r="V106" s="99"/>
      <c r="W106" s="104"/>
      <c r="X106" s="104"/>
      <c r="Y106" s="104"/>
      <c r="Z106" s="104"/>
      <c r="AA106" s="104"/>
      <c r="AB106" s="104"/>
      <c r="AC106" s="105"/>
    </row>
    <row r="107" spans="1:29">
      <c r="A107" s="99"/>
      <c r="B107" s="99"/>
      <c r="C107" s="99"/>
      <c r="D107" s="99"/>
      <c r="E107" s="99"/>
      <c r="F107" s="99"/>
      <c r="G107" s="99"/>
      <c r="H107" s="99"/>
      <c r="I107" s="99"/>
      <c r="J107" s="99"/>
      <c r="K107" s="99"/>
      <c r="L107" s="99"/>
      <c r="M107" s="99"/>
      <c r="N107" s="99"/>
      <c r="O107" s="99"/>
      <c r="P107" s="99"/>
      <c r="Q107" s="99"/>
      <c r="R107" s="99"/>
      <c r="S107" s="99"/>
      <c r="T107" s="99"/>
      <c r="U107" s="99"/>
      <c r="V107" s="99"/>
      <c r="W107" s="104"/>
      <c r="X107" s="104"/>
      <c r="Y107" s="104"/>
      <c r="Z107" s="104"/>
      <c r="AA107" s="104"/>
      <c r="AB107" s="104"/>
      <c r="AC107" s="105"/>
    </row>
  </sheetData>
  <mergeCells count="4">
    <mergeCell ref="A1:AC1"/>
    <mergeCell ref="B2:AA2"/>
    <mergeCell ref="A62:AC62"/>
    <mergeCell ref="B63:AA63"/>
  </mergeCells>
  <pageMargins left="0.70866141732283472" right="0.70866141732283472" top="0.78740157480314965" bottom="0.78740157480314965" header="0.31496062992125984" footer="0.31496062992125984"/>
  <pageSetup paperSize="9" scale="73" orientation="landscape" horizontalDpi="0" verticalDpi="0" r:id="rId1"/>
  <rowBreaks count="2" manualBreakCount="2">
    <brk id="37" max="16383" man="1"/>
    <brk id="61" max="28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V69"/>
  <sheetViews>
    <sheetView topLeftCell="G32" workbookViewId="0">
      <selection activeCell="AF32" sqref="AF32"/>
    </sheetView>
  </sheetViews>
  <sheetFormatPr defaultRowHeight="15"/>
  <cols>
    <col min="1" max="1" width="5.42578125" customWidth="1"/>
    <col min="2" max="2" width="13.85546875" customWidth="1"/>
    <col min="5" max="19" width="4.5703125" customWidth="1"/>
    <col min="22" max="22" width="11.140625" customWidth="1"/>
    <col min="23" max="28" width="4.5703125" customWidth="1"/>
    <col min="29" max="29" width="9.5703125" customWidth="1"/>
  </cols>
  <sheetData>
    <row r="1" spans="1:29" ht="50.25" thickTop="1">
      <c r="A1" s="113" t="s">
        <v>16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  <c r="T1" s="114"/>
      <c r="U1" s="114"/>
      <c r="V1" s="114"/>
      <c r="W1" s="114"/>
      <c r="X1" s="114"/>
      <c r="Y1" s="114"/>
      <c r="Z1" s="114"/>
      <c r="AA1" s="114"/>
      <c r="AB1" s="114"/>
      <c r="AC1" s="115"/>
    </row>
    <row r="2" spans="1:29" ht="50.25" thickBot="1">
      <c r="A2" s="52"/>
      <c r="B2" s="50"/>
      <c r="C2" s="54" t="s">
        <v>1</v>
      </c>
      <c r="D2" s="54"/>
      <c r="E2" s="53"/>
      <c r="F2" s="53"/>
      <c r="G2" s="53"/>
      <c r="H2" s="53"/>
      <c r="I2" s="53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6" t="s">
        <v>17</v>
      </c>
      <c r="AC2" s="55"/>
    </row>
    <row r="3" spans="1:29" ht="34.5">
      <c r="A3" s="13"/>
      <c r="B3" s="42" t="s">
        <v>3</v>
      </c>
      <c r="C3" s="2"/>
      <c r="D3" s="2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44">
        <v>9</v>
      </c>
    </row>
    <row r="4" spans="1:29" ht="15.75">
      <c r="A4" s="18">
        <v>0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40" t="s">
        <v>4</v>
      </c>
      <c r="AB4" s="7"/>
      <c r="AC4" s="14"/>
    </row>
    <row r="5" spans="1:29" ht="16.5" thickBot="1">
      <c r="A5" s="12"/>
      <c r="B5" s="37" t="s">
        <v>13</v>
      </c>
      <c r="C5" s="4"/>
      <c r="D5" s="4"/>
      <c r="E5" s="5"/>
      <c r="F5" s="5"/>
      <c r="G5" s="5"/>
      <c r="H5" s="5"/>
      <c r="I5" s="5"/>
      <c r="J5" s="5"/>
      <c r="K5" s="5"/>
      <c r="L5" s="5"/>
      <c r="M5" s="5"/>
      <c r="N5" s="5"/>
      <c r="O5" s="38" t="s">
        <v>5</v>
      </c>
      <c r="P5" s="5"/>
      <c r="Q5" s="5"/>
      <c r="R5" s="5"/>
      <c r="S5" s="5"/>
      <c r="T5" s="1"/>
      <c r="U5" s="1"/>
      <c r="V5" s="39">
        <v>43344</v>
      </c>
      <c r="W5" s="11"/>
      <c r="X5" s="11"/>
      <c r="Y5" s="11"/>
      <c r="Z5" s="1"/>
      <c r="AA5" s="41" t="s">
        <v>6</v>
      </c>
      <c r="AB5" s="6"/>
      <c r="AC5" s="15"/>
    </row>
    <row r="6" spans="1:29">
      <c r="A6" s="28"/>
      <c r="B6" s="16"/>
      <c r="C6" s="16"/>
      <c r="D6" s="16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29" t="s">
        <v>7</v>
      </c>
      <c r="U6" s="21"/>
      <c r="V6" s="23"/>
      <c r="W6" s="33" t="s">
        <v>8</v>
      </c>
      <c r="X6" s="34"/>
      <c r="Y6" s="34"/>
      <c r="Z6" s="35"/>
      <c r="AA6" s="35"/>
      <c r="AB6" s="35"/>
      <c r="AC6" s="36"/>
    </row>
    <row r="7" spans="1:29" ht="15.75" thickBot="1">
      <c r="A7" s="30"/>
      <c r="B7" s="20"/>
      <c r="C7" s="20"/>
      <c r="D7" s="20"/>
      <c r="E7" s="31">
        <v>1</v>
      </c>
      <c r="F7" s="31">
        <v>2</v>
      </c>
      <c r="G7" s="31">
        <v>3</v>
      </c>
      <c r="H7" s="31">
        <v>4</v>
      </c>
      <c r="I7" s="31">
        <v>5</v>
      </c>
      <c r="J7" s="31">
        <v>6</v>
      </c>
      <c r="K7" s="31">
        <v>7</v>
      </c>
      <c r="L7" s="31">
        <v>8</v>
      </c>
      <c r="M7" s="31">
        <v>9</v>
      </c>
      <c r="N7" s="31">
        <v>10</v>
      </c>
      <c r="O7" s="31">
        <v>11</v>
      </c>
      <c r="P7" s="31">
        <v>12</v>
      </c>
      <c r="Q7" s="31">
        <v>13</v>
      </c>
      <c r="R7" s="31">
        <v>14</v>
      </c>
      <c r="S7" s="31">
        <v>15</v>
      </c>
      <c r="T7" s="32" t="s">
        <v>9</v>
      </c>
      <c r="U7" s="32" t="s">
        <v>10</v>
      </c>
      <c r="V7" s="22" t="s">
        <v>11</v>
      </c>
      <c r="W7" s="24">
        <v>0</v>
      </c>
      <c r="X7" s="25">
        <v>1</v>
      </c>
      <c r="Y7" s="25">
        <v>2</v>
      </c>
      <c r="Z7" s="25">
        <v>3</v>
      </c>
      <c r="AA7" s="25">
        <v>5</v>
      </c>
      <c r="AB7" s="27" t="s">
        <v>12</v>
      </c>
      <c r="AC7" s="26">
        <v>20</v>
      </c>
    </row>
    <row r="8" spans="1:29" ht="15.75" thickBot="1">
      <c r="A8" s="64">
        <v>319</v>
      </c>
      <c r="B8" s="65" t="s">
        <v>180</v>
      </c>
      <c r="C8" s="66" t="s">
        <v>181</v>
      </c>
      <c r="D8" s="66"/>
      <c r="E8" s="67">
        <v>0</v>
      </c>
      <c r="F8" s="67">
        <v>0</v>
      </c>
      <c r="G8" s="67">
        <v>0</v>
      </c>
      <c r="H8" s="67">
        <v>0</v>
      </c>
      <c r="I8" s="67">
        <v>0</v>
      </c>
      <c r="J8" s="67">
        <v>0</v>
      </c>
      <c r="K8" s="67">
        <v>0</v>
      </c>
      <c r="L8" s="67">
        <v>0</v>
      </c>
      <c r="M8" s="67">
        <v>0</v>
      </c>
      <c r="N8" s="67">
        <v>0</v>
      </c>
      <c r="O8" s="67"/>
      <c r="P8" s="67"/>
      <c r="Q8" s="67"/>
      <c r="R8" s="67"/>
      <c r="S8" s="67"/>
      <c r="T8" s="68">
        <f t="shared" ref="T8:T34" si="0">IF(E8="","",SUM(E8:S8)+(COUNTIF(E8:S8,"5*")*5))</f>
        <v>0</v>
      </c>
      <c r="U8" s="69"/>
      <c r="V8" s="70">
        <f>SUM(T8:T10)+IF(ISNUMBER(U8),U8,0)+IF(ISNUMBER(U9),U9,0)+IF(ISNUMBER(U10),U10,0)</f>
        <v>1</v>
      </c>
      <c r="W8" s="71">
        <f>COUNTIF($E8:$S8,0)+COUNTIF($E9:$S9,0)+COUNTIF($E10:$S10,0)</f>
        <v>29</v>
      </c>
      <c r="X8" s="71">
        <f>COUNTIF($E8:$S8,1)+COUNTIF($E9:$S9,1)+COUNTIF($E10:$S10,1)</f>
        <v>1</v>
      </c>
      <c r="Y8" s="71">
        <f>COUNTIF($E8:$S8,2)+COUNTIF($E9:$S9,2)+COUNTIF($E10:$S10,2)</f>
        <v>0</v>
      </c>
      <c r="Z8" s="71">
        <f>COUNTIF($E8:$S8,3)+COUNTIF($E9:$S9,3)+COUNTIF($E10:$S10,3)</f>
        <v>0</v>
      </c>
      <c r="AA8" s="71">
        <f>COUNTIF($E8:$S8,5)+COUNTIF($E9:$S9,5)+COUNTIF($E10:$S10,5)</f>
        <v>0</v>
      </c>
      <c r="AB8" s="72">
        <f>COUNTIF($E8:$S8,"5*")+COUNTIF($E9:$S9,"5*")+COUNTIF($E10:$S10,"5*")</f>
        <v>0</v>
      </c>
      <c r="AC8" s="73">
        <f>COUNTIF($E8:$S8,20)+COUNTIF($E9:$S9,20)+COUNTIF($E10:$S10,20)</f>
        <v>0</v>
      </c>
    </row>
    <row r="9" spans="1:29" ht="16.5" thickBot="1">
      <c r="A9" s="74" t="s">
        <v>22</v>
      </c>
      <c r="B9" s="75" t="s">
        <v>55</v>
      </c>
      <c r="C9" s="75" t="s">
        <v>37</v>
      </c>
      <c r="D9" s="75"/>
      <c r="E9" s="76">
        <v>0</v>
      </c>
      <c r="F9" s="76">
        <v>0</v>
      </c>
      <c r="G9" s="76">
        <v>0</v>
      </c>
      <c r="H9" s="76">
        <v>0</v>
      </c>
      <c r="I9" s="76">
        <v>0</v>
      </c>
      <c r="J9" s="76">
        <v>0</v>
      </c>
      <c r="K9" s="76">
        <v>0</v>
      </c>
      <c r="L9" s="76">
        <v>1</v>
      </c>
      <c r="M9" s="76">
        <v>0</v>
      </c>
      <c r="N9" s="76">
        <v>0</v>
      </c>
      <c r="O9" s="76"/>
      <c r="P9" s="76"/>
      <c r="Q9" s="76"/>
      <c r="R9" s="76"/>
      <c r="S9" s="76"/>
      <c r="T9" s="77">
        <f t="shared" si="0"/>
        <v>1</v>
      </c>
      <c r="U9" s="78"/>
      <c r="V9" s="79">
        <v>0.45902777777777776</v>
      </c>
      <c r="W9" s="80" t="s">
        <v>25</v>
      </c>
      <c r="X9" s="81"/>
      <c r="Y9" s="81"/>
      <c r="Z9" s="82"/>
      <c r="AA9" s="82"/>
      <c r="AB9" s="83"/>
      <c r="AC9" s="84" t="str">
        <f>TEXT( (V10-V9+0.00000000000001),"[hh].mm.ss")</f>
        <v>03.28.16</v>
      </c>
    </row>
    <row r="10" spans="1:29" ht="15.75" thickBot="1">
      <c r="A10" s="85" t="s">
        <v>26</v>
      </c>
      <c r="B10" s="86" t="s">
        <v>56</v>
      </c>
      <c r="C10" s="87"/>
      <c r="D10" s="88"/>
      <c r="E10" s="89">
        <v>0</v>
      </c>
      <c r="F10" s="89">
        <v>0</v>
      </c>
      <c r="G10" s="89">
        <v>0</v>
      </c>
      <c r="H10" s="89">
        <v>0</v>
      </c>
      <c r="I10" s="89">
        <v>0</v>
      </c>
      <c r="J10" s="89">
        <v>0</v>
      </c>
      <c r="K10" s="89">
        <v>0</v>
      </c>
      <c r="L10" s="89">
        <v>0</v>
      </c>
      <c r="M10" s="89">
        <v>0</v>
      </c>
      <c r="N10" s="89">
        <v>0</v>
      </c>
      <c r="O10" s="89"/>
      <c r="P10" s="89"/>
      <c r="Q10" s="89"/>
      <c r="R10" s="89"/>
      <c r="S10" s="89"/>
      <c r="T10" s="90">
        <f t="shared" si="0"/>
        <v>0</v>
      </c>
      <c r="U10" s="91"/>
      <c r="V10" s="92">
        <v>0.60365740740740736</v>
      </c>
      <c r="W10" s="93" t="s">
        <v>28</v>
      </c>
      <c r="X10" s="94"/>
      <c r="Y10" s="94"/>
      <c r="Z10" s="95"/>
      <c r="AA10" s="96"/>
      <c r="AB10" s="97"/>
      <c r="AC10" s="98" t="str">
        <f>TEXT(IF($E8="","",(IF($E9="",T8/(15-(COUNTIF($E8:$S8,""))),(IF($E10="",(T8+T9)/(30-(COUNTIF($E8:$S8,"")+COUNTIF($E9:$S9,""))), (T8+T9+T10)/(45-(COUNTIF($E8:$S8,"")+COUNTIF($E9:$S9,"")+COUNTIF($E10:$S10,"")))))))),"0,00")</f>
        <v>0,03</v>
      </c>
    </row>
    <row r="11" spans="1:29" ht="15.75" thickBot="1">
      <c r="A11" s="64">
        <v>302</v>
      </c>
      <c r="B11" s="65" t="s">
        <v>182</v>
      </c>
      <c r="C11" s="66" t="s">
        <v>183</v>
      </c>
      <c r="D11" s="66"/>
      <c r="E11" s="67">
        <v>0</v>
      </c>
      <c r="F11" s="67">
        <v>0</v>
      </c>
      <c r="G11" s="67">
        <v>0</v>
      </c>
      <c r="H11" s="67">
        <v>0</v>
      </c>
      <c r="I11" s="67">
        <v>0</v>
      </c>
      <c r="J11" s="67">
        <v>0</v>
      </c>
      <c r="K11" s="67">
        <v>0</v>
      </c>
      <c r="L11" s="67">
        <v>0</v>
      </c>
      <c r="M11" s="67">
        <v>0</v>
      </c>
      <c r="N11" s="67">
        <v>0</v>
      </c>
      <c r="O11" s="67"/>
      <c r="P11" s="67"/>
      <c r="Q11" s="67"/>
      <c r="R11" s="67"/>
      <c r="S11" s="67"/>
      <c r="T11" s="68">
        <f t="shared" si="0"/>
        <v>0</v>
      </c>
      <c r="U11" s="69"/>
      <c r="V11" s="70">
        <f>SUM(T11:T13)+IF(ISNUMBER(U11),U11,0)+IF(ISNUMBER(U12),U12,0)+IF(ISNUMBER(U13),U13,0)</f>
        <v>8</v>
      </c>
      <c r="W11" s="71">
        <f>COUNTIF($E11:$S11,0)+COUNTIF($E12:$S12,0)+COUNTIF($E13:$S13,0)</f>
        <v>27</v>
      </c>
      <c r="X11" s="71">
        <f>COUNTIF($E11:$S11,1)+COUNTIF($E12:$S12,1)+COUNTIF($E13:$S13,1)</f>
        <v>1</v>
      </c>
      <c r="Y11" s="71">
        <f>COUNTIF($E11:$S11,2)+COUNTIF($E12:$S12,2)+COUNTIF($E13:$S13,2)</f>
        <v>1</v>
      </c>
      <c r="Z11" s="71">
        <f>COUNTIF($E11:$S11,3)+COUNTIF($E12:$S12,3)+COUNTIF($E13:$S13,3)</f>
        <v>0</v>
      </c>
      <c r="AA11" s="71">
        <f>COUNTIF($E11:$S11,5)+COUNTIF($E12:$S12,5)+COUNTIF($E13:$S13,5)</f>
        <v>1</v>
      </c>
      <c r="AB11" s="72">
        <f>COUNTIF($E11:$S11,"5*")+COUNTIF($E12:$S12,"5*")+COUNTIF($E13:$S13,"5*")</f>
        <v>0</v>
      </c>
      <c r="AC11" s="73">
        <f>COUNTIF($E11:$S11,20)+COUNTIF($E12:$S12,20)+COUNTIF($E13:$S13,20)</f>
        <v>0</v>
      </c>
    </row>
    <row r="12" spans="1:29" ht="16.5" thickBot="1">
      <c r="A12" s="74" t="s">
        <v>30</v>
      </c>
      <c r="B12" s="75" t="s">
        <v>23</v>
      </c>
      <c r="C12" s="75" t="s">
        <v>184</v>
      </c>
      <c r="D12" s="75"/>
      <c r="E12" s="76">
        <v>5</v>
      </c>
      <c r="F12" s="76">
        <v>0</v>
      </c>
      <c r="G12" s="76">
        <v>0</v>
      </c>
      <c r="H12" s="76">
        <v>0</v>
      </c>
      <c r="I12" s="76">
        <v>0</v>
      </c>
      <c r="J12" s="76">
        <v>0</v>
      </c>
      <c r="K12" s="76">
        <v>0</v>
      </c>
      <c r="L12" s="76">
        <v>1</v>
      </c>
      <c r="M12" s="76">
        <v>0</v>
      </c>
      <c r="N12" s="76">
        <v>0</v>
      </c>
      <c r="O12" s="76"/>
      <c r="P12" s="76"/>
      <c r="Q12" s="76"/>
      <c r="R12" s="76"/>
      <c r="S12" s="76"/>
      <c r="T12" s="77">
        <f t="shared" si="0"/>
        <v>6</v>
      </c>
      <c r="U12" s="78"/>
      <c r="V12" s="79">
        <v>0.46249999999999997</v>
      </c>
      <c r="W12" s="80" t="s">
        <v>25</v>
      </c>
      <c r="X12" s="81"/>
      <c r="Y12" s="81"/>
      <c r="Z12" s="82"/>
      <c r="AA12" s="82"/>
      <c r="AB12" s="83"/>
      <c r="AC12" s="84" t="str">
        <f>TEXT( (V13-V12+0.00000000000001),"[hh].mm.ss")</f>
        <v>03.59.51</v>
      </c>
    </row>
    <row r="13" spans="1:29" ht="15.75" thickBot="1">
      <c r="A13" s="85" t="s">
        <v>26</v>
      </c>
      <c r="B13" s="86" t="s">
        <v>56</v>
      </c>
      <c r="C13" s="87"/>
      <c r="D13" s="88"/>
      <c r="E13" s="89">
        <v>0</v>
      </c>
      <c r="F13" s="89">
        <v>0</v>
      </c>
      <c r="G13" s="89">
        <v>0</v>
      </c>
      <c r="H13" s="89">
        <v>0</v>
      </c>
      <c r="I13" s="89">
        <v>0</v>
      </c>
      <c r="J13" s="89">
        <v>0</v>
      </c>
      <c r="K13" s="89">
        <v>0</v>
      </c>
      <c r="L13" s="89">
        <v>2</v>
      </c>
      <c r="M13" s="89">
        <v>0</v>
      </c>
      <c r="N13" s="89">
        <v>0</v>
      </c>
      <c r="O13" s="89"/>
      <c r="P13" s="89"/>
      <c r="Q13" s="89"/>
      <c r="R13" s="89"/>
      <c r="S13" s="89"/>
      <c r="T13" s="90">
        <f t="shared" si="0"/>
        <v>2</v>
      </c>
      <c r="U13" s="91"/>
      <c r="V13" s="92">
        <v>0.62906249999999997</v>
      </c>
      <c r="W13" s="93" t="s">
        <v>28</v>
      </c>
      <c r="X13" s="94"/>
      <c r="Y13" s="94"/>
      <c r="Z13" s="95"/>
      <c r="AA13" s="96"/>
      <c r="AB13" s="97"/>
      <c r="AC13" s="98" t="str">
        <f>TEXT(IF($E11="","",(IF($E12="",T11/(15-(COUNTIF($E11:$S11,""))),(IF($E13="",(T11+T12)/(30-(COUNTIF($E11:$S11,"")+COUNTIF($E12:$S12,""))), (T11+T12+T13)/(45-(COUNTIF($E11:$S11,"")+COUNTIF($E12:$S12,"")+COUNTIF($E13:$S13,"")))))))),"0,00")</f>
        <v>0,27</v>
      </c>
    </row>
    <row r="14" spans="1:29" ht="15.75" thickBot="1">
      <c r="A14" s="64">
        <v>303</v>
      </c>
      <c r="B14" s="65" t="s">
        <v>185</v>
      </c>
      <c r="C14" s="66" t="s">
        <v>54</v>
      </c>
      <c r="D14" s="66"/>
      <c r="E14" s="67">
        <v>1</v>
      </c>
      <c r="F14" s="67">
        <v>0</v>
      </c>
      <c r="G14" s="67">
        <v>0</v>
      </c>
      <c r="H14" s="67">
        <v>0</v>
      </c>
      <c r="I14" s="67">
        <v>0</v>
      </c>
      <c r="J14" s="67">
        <v>0</v>
      </c>
      <c r="K14" s="67">
        <v>0</v>
      </c>
      <c r="L14" s="67">
        <v>1</v>
      </c>
      <c r="M14" s="67">
        <v>0</v>
      </c>
      <c r="N14" s="67">
        <v>0</v>
      </c>
      <c r="O14" s="67"/>
      <c r="P14" s="67"/>
      <c r="Q14" s="67"/>
      <c r="R14" s="67"/>
      <c r="S14" s="67"/>
      <c r="T14" s="68">
        <f t="shared" si="0"/>
        <v>2</v>
      </c>
      <c r="U14" s="69"/>
      <c r="V14" s="70">
        <f>SUM(T14:T16)+IF(ISNUMBER(U14),U14,0)+IF(ISNUMBER(U15),U15,0)+IF(ISNUMBER(U16),U16,0)</f>
        <v>10</v>
      </c>
      <c r="W14" s="71">
        <f>COUNTIF($E14:$S14,0)+COUNTIF($E15:$S15,0)+COUNTIF($E16:$S16,0)</f>
        <v>24</v>
      </c>
      <c r="X14" s="71">
        <f>COUNTIF($E14:$S14,1)+COUNTIF($E15:$S15,1)+COUNTIF($E16:$S16,1)</f>
        <v>5</v>
      </c>
      <c r="Y14" s="71">
        <f>COUNTIF($E14:$S14,2)+COUNTIF($E15:$S15,2)+COUNTIF($E16:$S16,2)</f>
        <v>0</v>
      </c>
      <c r="Z14" s="71">
        <f>COUNTIF($E14:$S14,3)+COUNTIF($E15:$S15,3)+COUNTIF($E16:$S16,3)</f>
        <v>0</v>
      </c>
      <c r="AA14" s="71">
        <f>COUNTIF($E14:$S14,5)+COUNTIF($E15:$S15,5)+COUNTIF($E16:$S16,5)</f>
        <v>1</v>
      </c>
      <c r="AB14" s="72">
        <f>COUNTIF($E14:$S14,"5*")+COUNTIF($E15:$S15,"5*")+COUNTIF($E16:$S16,"5*")</f>
        <v>0</v>
      </c>
      <c r="AC14" s="73">
        <f>COUNTIF($E14:$S14,20)+COUNTIF($E15:$S15,20)+COUNTIF($E16:$S16,20)</f>
        <v>0</v>
      </c>
    </row>
    <row r="15" spans="1:29" ht="16.5" thickBot="1">
      <c r="A15" s="74" t="s">
        <v>35</v>
      </c>
      <c r="B15" s="75" t="s">
        <v>23</v>
      </c>
      <c r="C15" s="75" t="s">
        <v>184</v>
      </c>
      <c r="D15" s="75"/>
      <c r="E15" s="76">
        <v>0</v>
      </c>
      <c r="F15" s="76">
        <v>0</v>
      </c>
      <c r="G15" s="76">
        <v>0</v>
      </c>
      <c r="H15" s="76">
        <v>0</v>
      </c>
      <c r="I15" s="76">
        <v>0</v>
      </c>
      <c r="J15" s="76">
        <v>0</v>
      </c>
      <c r="K15" s="76">
        <v>0</v>
      </c>
      <c r="L15" s="76">
        <v>1</v>
      </c>
      <c r="M15" s="76">
        <v>0</v>
      </c>
      <c r="N15" s="76">
        <v>1</v>
      </c>
      <c r="O15" s="76"/>
      <c r="P15" s="76"/>
      <c r="Q15" s="76"/>
      <c r="R15" s="76"/>
      <c r="S15" s="76"/>
      <c r="T15" s="77">
        <f t="shared" si="0"/>
        <v>2</v>
      </c>
      <c r="U15" s="78"/>
      <c r="V15" s="79">
        <v>0.46319444444444441</v>
      </c>
      <c r="W15" s="80" t="s">
        <v>25</v>
      </c>
      <c r="X15" s="81"/>
      <c r="Y15" s="81"/>
      <c r="Z15" s="82"/>
      <c r="AA15" s="82"/>
      <c r="AB15" s="83"/>
      <c r="AC15" s="84" t="str">
        <f>TEXT( (V16-V15+0.00000000000001),"[hh].mm.ss")</f>
        <v>04.14.21</v>
      </c>
    </row>
    <row r="16" spans="1:29" ht="15.75" thickBot="1">
      <c r="A16" s="85" t="s">
        <v>26</v>
      </c>
      <c r="B16" s="86" t="s">
        <v>56</v>
      </c>
      <c r="C16" s="87"/>
      <c r="D16" s="88"/>
      <c r="E16" s="89">
        <v>0</v>
      </c>
      <c r="F16" s="89">
        <v>0</v>
      </c>
      <c r="G16" s="89">
        <v>1</v>
      </c>
      <c r="H16" s="89">
        <v>5</v>
      </c>
      <c r="I16" s="89">
        <v>0</v>
      </c>
      <c r="J16" s="89">
        <v>0</v>
      </c>
      <c r="K16" s="89">
        <v>0</v>
      </c>
      <c r="L16" s="89">
        <v>0</v>
      </c>
      <c r="M16" s="89">
        <v>0</v>
      </c>
      <c r="N16" s="89">
        <v>0</v>
      </c>
      <c r="O16" s="89"/>
      <c r="P16" s="89"/>
      <c r="Q16" s="89"/>
      <c r="R16" s="89"/>
      <c r="S16" s="89"/>
      <c r="T16" s="90">
        <f t="shared" si="0"/>
        <v>6</v>
      </c>
      <c r="U16" s="91"/>
      <c r="V16" s="92">
        <v>0.63982638888888888</v>
      </c>
      <c r="W16" s="93" t="s">
        <v>28</v>
      </c>
      <c r="X16" s="94"/>
      <c r="Y16" s="94"/>
      <c r="Z16" s="95"/>
      <c r="AA16" s="96"/>
      <c r="AB16" s="97"/>
      <c r="AC16" s="98" t="str">
        <f>TEXT(IF($E14="","",(IF($E15="",T14/(15-(COUNTIF($E14:$S14,""))),(IF($E16="",(T14+T15)/(30-(COUNTIF($E14:$S14,"")+COUNTIF($E15:$S15,""))), (T14+T15+T16)/(45-(COUNTIF($E14:$S14,"")+COUNTIF($E15:$S15,"")+COUNTIF($E16:$S16,"")))))))),"0,00")</f>
        <v>0,33</v>
      </c>
    </row>
    <row r="17" spans="1:48" ht="15.75" thickBot="1">
      <c r="A17" s="64">
        <v>301</v>
      </c>
      <c r="B17" s="65" t="s">
        <v>186</v>
      </c>
      <c r="C17" s="66" t="s">
        <v>187</v>
      </c>
      <c r="D17" s="66"/>
      <c r="E17" s="67">
        <v>0</v>
      </c>
      <c r="F17" s="67">
        <v>0</v>
      </c>
      <c r="G17" s="67">
        <v>1</v>
      </c>
      <c r="H17" s="67">
        <v>1</v>
      </c>
      <c r="I17" s="67">
        <v>0</v>
      </c>
      <c r="J17" s="67">
        <v>5</v>
      </c>
      <c r="K17" s="67">
        <v>0</v>
      </c>
      <c r="L17" s="67">
        <v>1</v>
      </c>
      <c r="M17" s="67">
        <v>0</v>
      </c>
      <c r="N17" s="67">
        <v>0</v>
      </c>
      <c r="O17" s="67"/>
      <c r="P17" s="67"/>
      <c r="Q17" s="67"/>
      <c r="R17" s="67"/>
      <c r="S17" s="67"/>
      <c r="T17" s="68">
        <f t="shared" si="0"/>
        <v>8</v>
      </c>
      <c r="U17" s="69"/>
      <c r="V17" s="70">
        <f>SUM(T17:T19)+IF(ISNUMBER(U17),U17,0)+IF(ISNUMBER(U18),U18,0)+IF(ISNUMBER(U19),U19,0)</f>
        <v>12</v>
      </c>
      <c r="W17" s="71">
        <f>COUNTIF($E17:$S17,0)+COUNTIF($E18:$S18,0)+COUNTIF($E19:$S19,0)</f>
        <v>23</v>
      </c>
      <c r="X17" s="71">
        <f>COUNTIF($E17:$S17,1)+COUNTIF($E18:$S18,1)+COUNTIF($E19:$S19,1)</f>
        <v>5</v>
      </c>
      <c r="Y17" s="71">
        <f>COUNTIF($E17:$S17,2)+COUNTIF($E18:$S18,2)+COUNTIF($E19:$S19,2)</f>
        <v>1</v>
      </c>
      <c r="Z17" s="71">
        <f>COUNTIF($E17:$S17,3)+COUNTIF($E18:$S18,3)+COUNTIF($E19:$S19,3)</f>
        <v>0</v>
      </c>
      <c r="AA17" s="71">
        <f>COUNTIF($E17:$S17,5)+COUNTIF($E18:$S18,5)+COUNTIF($E19:$S19,5)</f>
        <v>1</v>
      </c>
      <c r="AB17" s="72">
        <f>COUNTIF($E17:$S17,"5*")+COUNTIF($E18:$S18,"5*")+COUNTIF($E19:$S19,"5*")</f>
        <v>0</v>
      </c>
      <c r="AC17" s="73">
        <f>COUNTIF($E17:$S17,20)+COUNTIF($E18:$S18,20)+COUNTIF($E19:$S19,20)</f>
        <v>0</v>
      </c>
    </row>
    <row r="18" spans="1:48" ht="16.5" thickBot="1">
      <c r="A18" s="74" t="s">
        <v>41</v>
      </c>
      <c r="B18" s="75" t="s">
        <v>23</v>
      </c>
      <c r="C18" s="75" t="s">
        <v>188</v>
      </c>
      <c r="D18" s="75"/>
      <c r="E18" s="76">
        <v>0</v>
      </c>
      <c r="F18" s="76">
        <v>0</v>
      </c>
      <c r="G18" s="76">
        <v>0</v>
      </c>
      <c r="H18" s="76">
        <v>0</v>
      </c>
      <c r="I18" s="76">
        <v>0</v>
      </c>
      <c r="J18" s="76">
        <v>0</v>
      </c>
      <c r="K18" s="76">
        <v>0</v>
      </c>
      <c r="L18" s="76">
        <v>1</v>
      </c>
      <c r="M18" s="76">
        <v>0</v>
      </c>
      <c r="N18" s="76">
        <v>0</v>
      </c>
      <c r="O18" s="76"/>
      <c r="P18" s="76"/>
      <c r="Q18" s="76"/>
      <c r="R18" s="76"/>
      <c r="S18" s="76"/>
      <c r="T18" s="77">
        <f t="shared" si="0"/>
        <v>1</v>
      </c>
      <c r="U18" s="78"/>
      <c r="V18" s="79">
        <v>0.46388888888888885</v>
      </c>
      <c r="W18" s="80" t="s">
        <v>25</v>
      </c>
      <c r="X18" s="81"/>
      <c r="Y18" s="81"/>
      <c r="Z18" s="82"/>
      <c r="AA18" s="82"/>
      <c r="AB18" s="83"/>
      <c r="AC18" s="84" t="str">
        <f>TEXT( (V19-V18+0.00000000000001),"[hh].mm.ss")</f>
        <v>03.55.17</v>
      </c>
    </row>
    <row r="19" spans="1:48" ht="15.75" thickBot="1">
      <c r="A19" s="85" t="s">
        <v>26</v>
      </c>
      <c r="B19" s="86" t="s">
        <v>56</v>
      </c>
      <c r="C19" s="87"/>
      <c r="D19" s="88"/>
      <c r="E19" s="89">
        <v>0</v>
      </c>
      <c r="F19" s="89">
        <v>0</v>
      </c>
      <c r="G19" s="89">
        <v>0</v>
      </c>
      <c r="H19" s="89">
        <v>0</v>
      </c>
      <c r="I19" s="89">
        <v>0</v>
      </c>
      <c r="J19" s="89">
        <v>0</v>
      </c>
      <c r="K19" s="89">
        <v>2</v>
      </c>
      <c r="L19" s="89">
        <v>1</v>
      </c>
      <c r="M19" s="89">
        <v>0</v>
      </c>
      <c r="N19" s="89">
        <v>0</v>
      </c>
      <c r="O19" s="89"/>
      <c r="P19" s="89"/>
      <c r="Q19" s="89"/>
      <c r="R19" s="89"/>
      <c r="S19" s="89"/>
      <c r="T19" s="90">
        <f t="shared" si="0"/>
        <v>3</v>
      </c>
      <c r="U19" s="91"/>
      <c r="V19" s="92">
        <v>0.62728009259259265</v>
      </c>
      <c r="W19" s="93" t="s">
        <v>28</v>
      </c>
      <c r="X19" s="94"/>
      <c r="Y19" s="94"/>
      <c r="Z19" s="95"/>
      <c r="AA19" s="96"/>
      <c r="AB19" s="97"/>
      <c r="AC19" s="98" t="str">
        <f>TEXT(IF($E17="","",(IF($E18="",T17/(15-(COUNTIF($E17:$S17,""))),(IF($E19="",(T17+T18)/(30-(COUNTIF($E17:$S17,"")+COUNTIF($E18:$S18,""))), (T17+T18+T19)/(45-(COUNTIF($E17:$S17,"")+COUNTIF($E18:$S18,"")+COUNTIF($E19:$S19,"")))))))),"0,00")</f>
        <v>0,40</v>
      </c>
    </row>
    <row r="20" spans="1:48" ht="15.75" thickBot="1">
      <c r="A20" s="64">
        <v>304</v>
      </c>
      <c r="B20" s="65" t="s">
        <v>185</v>
      </c>
      <c r="C20" s="66" t="s">
        <v>189</v>
      </c>
      <c r="D20" s="66"/>
      <c r="E20" s="67">
        <v>5</v>
      </c>
      <c r="F20" s="67">
        <v>0</v>
      </c>
      <c r="G20" s="67">
        <v>0</v>
      </c>
      <c r="H20" s="67">
        <v>0</v>
      </c>
      <c r="I20" s="67">
        <v>0</v>
      </c>
      <c r="J20" s="67">
        <v>0</v>
      </c>
      <c r="K20" s="67">
        <v>0</v>
      </c>
      <c r="L20" s="67">
        <v>0</v>
      </c>
      <c r="M20" s="67">
        <v>0</v>
      </c>
      <c r="N20" s="67">
        <v>0</v>
      </c>
      <c r="O20" s="67"/>
      <c r="P20" s="67"/>
      <c r="Q20" s="67"/>
      <c r="R20" s="67"/>
      <c r="S20" s="67"/>
      <c r="T20" s="68">
        <f t="shared" si="0"/>
        <v>5</v>
      </c>
      <c r="U20" s="69"/>
      <c r="V20" s="70">
        <f>SUM(T20:T22)+IF(ISNUMBER(U20),U20,0)+IF(ISNUMBER(U21),U21,0)+IF(ISNUMBER(U22),U22,0)</f>
        <v>19</v>
      </c>
      <c r="W20" s="71">
        <f>COUNTIF($E20:$S20,0)+COUNTIF($E21:$S21,0)+COUNTIF($E22:$S22,0)</f>
        <v>24</v>
      </c>
      <c r="X20" s="71">
        <f>COUNTIF($E20:$S20,1)+COUNTIF($E21:$S21,1)+COUNTIF($E22:$S22,1)</f>
        <v>2</v>
      </c>
      <c r="Y20" s="71">
        <f>COUNTIF($E20:$S20,2)+COUNTIF($E21:$S21,2)+COUNTIF($E22:$S22,2)</f>
        <v>1</v>
      </c>
      <c r="Z20" s="71">
        <f>COUNTIF($E20:$S20,3)+COUNTIF($E21:$S21,3)+COUNTIF($E22:$S22,3)</f>
        <v>0</v>
      </c>
      <c r="AA20" s="71">
        <f>COUNTIF($E20:$S20,5)+COUNTIF($E21:$S21,5)+COUNTIF($E22:$S22,5)</f>
        <v>3</v>
      </c>
      <c r="AB20" s="72">
        <f>COUNTIF($E20:$S20,"5*")+COUNTIF($E21:$S21,"5*")+COUNTIF($E22:$S22,"5*")</f>
        <v>0</v>
      </c>
      <c r="AC20" s="73">
        <f>COUNTIF($E20:$S20,20)+COUNTIF($E21:$S21,20)+COUNTIF($E22:$S22,20)</f>
        <v>0</v>
      </c>
    </row>
    <row r="21" spans="1:48" ht="16.5" thickBot="1">
      <c r="A21" s="74" t="s">
        <v>44</v>
      </c>
      <c r="B21" s="75" t="s">
        <v>23</v>
      </c>
      <c r="C21" s="75" t="s">
        <v>174</v>
      </c>
      <c r="D21" s="75"/>
      <c r="E21" s="76">
        <v>0</v>
      </c>
      <c r="F21" s="76">
        <v>0</v>
      </c>
      <c r="G21" s="76">
        <v>0</v>
      </c>
      <c r="H21" s="76">
        <v>1</v>
      </c>
      <c r="I21" s="76">
        <v>5</v>
      </c>
      <c r="J21" s="76">
        <v>0</v>
      </c>
      <c r="K21" s="76">
        <v>0</v>
      </c>
      <c r="L21" s="76">
        <v>2</v>
      </c>
      <c r="M21" s="76">
        <v>1</v>
      </c>
      <c r="N21" s="76">
        <v>0</v>
      </c>
      <c r="O21" s="76"/>
      <c r="P21" s="76"/>
      <c r="Q21" s="76"/>
      <c r="R21" s="76"/>
      <c r="S21" s="76"/>
      <c r="T21" s="77">
        <f t="shared" si="0"/>
        <v>9</v>
      </c>
      <c r="U21" s="78"/>
      <c r="V21" s="79">
        <v>0.45833333333333331</v>
      </c>
      <c r="W21" s="80" t="s">
        <v>25</v>
      </c>
      <c r="X21" s="81"/>
      <c r="Y21" s="81"/>
      <c r="Z21" s="82"/>
      <c r="AA21" s="82"/>
      <c r="AB21" s="83"/>
      <c r="AC21" s="84" t="str">
        <f>TEXT( (V22-V21+0.00000000000001),"[hh].mm.ss")</f>
        <v>04.08.08</v>
      </c>
    </row>
    <row r="22" spans="1:48" ht="15.75" thickBot="1">
      <c r="A22" s="85" t="s">
        <v>26</v>
      </c>
      <c r="B22" s="86" t="s">
        <v>56</v>
      </c>
      <c r="C22" s="87"/>
      <c r="D22" s="88"/>
      <c r="E22" s="89">
        <v>0</v>
      </c>
      <c r="F22" s="89">
        <v>0</v>
      </c>
      <c r="G22" s="89">
        <v>0</v>
      </c>
      <c r="H22" s="89">
        <v>0</v>
      </c>
      <c r="I22" s="89">
        <v>0</v>
      </c>
      <c r="J22" s="89">
        <v>0</v>
      </c>
      <c r="K22" s="89">
        <v>0</v>
      </c>
      <c r="L22" s="89">
        <v>5</v>
      </c>
      <c r="M22" s="89">
        <v>0</v>
      </c>
      <c r="N22" s="89">
        <v>0</v>
      </c>
      <c r="O22" s="89"/>
      <c r="P22" s="89"/>
      <c r="Q22" s="89"/>
      <c r="R22" s="89"/>
      <c r="S22" s="89"/>
      <c r="T22" s="90">
        <f t="shared" si="0"/>
        <v>5</v>
      </c>
      <c r="U22" s="91"/>
      <c r="V22" s="92">
        <v>0.63064814814814818</v>
      </c>
      <c r="W22" s="93" t="s">
        <v>28</v>
      </c>
      <c r="X22" s="94"/>
      <c r="Y22" s="94"/>
      <c r="Z22" s="95"/>
      <c r="AA22" s="96"/>
      <c r="AB22" s="97"/>
      <c r="AC22" s="98" t="str">
        <f>TEXT(IF($E20="","",(IF($E21="",T20/(15-(COUNTIF($E20:$S20,""))),(IF($E22="",(T20+T21)/(30-(COUNTIF($E20:$S20,"")+COUNTIF($E21:$S21,""))), (T20+T21+T22)/(45-(COUNTIF($E20:$S20,"")+COUNTIF($E21:$S21,"")+COUNTIF($E22:$S22,"")))))))),"0,00")</f>
        <v>0,63</v>
      </c>
    </row>
    <row r="23" spans="1:48" ht="15.75" thickBot="1">
      <c r="A23" s="64">
        <v>306</v>
      </c>
      <c r="B23" s="65" t="s">
        <v>190</v>
      </c>
      <c r="C23" s="66" t="s">
        <v>112</v>
      </c>
      <c r="D23" s="66"/>
      <c r="E23" s="67">
        <v>5</v>
      </c>
      <c r="F23" s="67">
        <v>0</v>
      </c>
      <c r="G23" s="67">
        <v>0</v>
      </c>
      <c r="H23" s="67">
        <v>0</v>
      </c>
      <c r="I23" s="67">
        <v>0</v>
      </c>
      <c r="J23" s="67">
        <v>0</v>
      </c>
      <c r="K23" s="67">
        <v>0</v>
      </c>
      <c r="L23" s="67">
        <v>3</v>
      </c>
      <c r="M23" s="67">
        <v>0</v>
      </c>
      <c r="N23" s="67">
        <v>0</v>
      </c>
      <c r="O23" s="67"/>
      <c r="P23" s="67"/>
      <c r="Q23" s="67"/>
      <c r="R23" s="67"/>
      <c r="S23" s="67"/>
      <c r="T23" s="68">
        <f t="shared" si="0"/>
        <v>8</v>
      </c>
      <c r="U23" s="69"/>
      <c r="V23" s="70">
        <f>SUM(T23:T25)+IF(ISNUMBER(U23),U23,0)+IF(ISNUMBER(U24),U24,0)+IF(ISNUMBER(U25),U25,0)</f>
        <v>20</v>
      </c>
      <c r="W23" s="71">
        <f>COUNTIF($E23:$S23,0)+COUNTIF($E24:$S24,0)+COUNTIF($E25:$S25,0)</f>
        <v>23</v>
      </c>
      <c r="X23" s="71">
        <f>COUNTIF($E23:$S23,1)+COUNTIF($E24:$S24,1)+COUNTIF($E25:$S25,1)</f>
        <v>2</v>
      </c>
      <c r="Y23" s="71">
        <f>COUNTIF($E23:$S23,2)+COUNTIF($E24:$S24,2)+COUNTIF($E25:$S25,2)</f>
        <v>1</v>
      </c>
      <c r="Z23" s="71">
        <f>COUNTIF($E23:$S23,3)+COUNTIF($E24:$S24,3)+COUNTIF($E25:$S25,3)</f>
        <v>2</v>
      </c>
      <c r="AA23" s="71">
        <f>COUNTIF($E23:$S23,5)+COUNTIF($E24:$S24,5)+COUNTIF($E25:$S25,5)</f>
        <v>2</v>
      </c>
      <c r="AB23" s="72">
        <f>COUNTIF($E23:$S23,"5*")+COUNTIF($E24:$S24,"5*")+COUNTIF($E25:$S25,"5*")</f>
        <v>0</v>
      </c>
      <c r="AC23" s="73">
        <f>COUNTIF($E23:$S23,20)+COUNTIF($E24:$S24,20)+COUNTIF($E25:$S25,20)</f>
        <v>0</v>
      </c>
    </row>
    <row r="24" spans="1:48" ht="16.5" thickBot="1">
      <c r="A24" s="74" t="s">
        <v>48</v>
      </c>
      <c r="B24" s="75" t="s">
        <v>23</v>
      </c>
      <c r="C24" s="75" t="s">
        <v>191</v>
      </c>
      <c r="D24" s="75"/>
      <c r="E24" s="76">
        <v>3</v>
      </c>
      <c r="F24" s="76">
        <v>0</v>
      </c>
      <c r="G24" s="76">
        <v>0</v>
      </c>
      <c r="H24" s="76">
        <v>0</v>
      </c>
      <c r="I24" s="76">
        <v>0</v>
      </c>
      <c r="J24" s="76">
        <v>1</v>
      </c>
      <c r="K24" s="76">
        <v>5</v>
      </c>
      <c r="L24" s="76">
        <v>2</v>
      </c>
      <c r="M24" s="76">
        <v>0</v>
      </c>
      <c r="N24" s="76">
        <v>0</v>
      </c>
      <c r="O24" s="76"/>
      <c r="P24" s="76"/>
      <c r="Q24" s="76"/>
      <c r="R24" s="76"/>
      <c r="S24" s="76"/>
      <c r="T24" s="77">
        <f t="shared" si="0"/>
        <v>11</v>
      </c>
      <c r="U24" s="78"/>
      <c r="V24" s="79">
        <v>0.46180555555555552</v>
      </c>
      <c r="W24" s="80" t="s">
        <v>25</v>
      </c>
      <c r="X24" s="81"/>
      <c r="Y24" s="81"/>
      <c r="Z24" s="82"/>
      <c r="AA24" s="82"/>
      <c r="AB24" s="83"/>
      <c r="AC24" s="84" t="str">
        <f>TEXT( (V25-V24+0.00000000000001),"[hh].mm.ss")</f>
        <v>03.16.58</v>
      </c>
    </row>
    <row r="25" spans="1:48" ht="15.75" thickBot="1">
      <c r="A25" s="85" t="s">
        <v>26</v>
      </c>
      <c r="B25" s="86" t="s">
        <v>56</v>
      </c>
      <c r="C25" s="87"/>
      <c r="D25" s="88"/>
      <c r="E25" s="89">
        <v>0</v>
      </c>
      <c r="F25" s="89">
        <v>0</v>
      </c>
      <c r="G25" s="89">
        <v>1</v>
      </c>
      <c r="H25" s="89">
        <v>0</v>
      </c>
      <c r="I25" s="89">
        <v>0</v>
      </c>
      <c r="J25" s="89">
        <v>0</v>
      </c>
      <c r="K25" s="89">
        <v>0</v>
      </c>
      <c r="L25" s="89">
        <v>0</v>
      </c>
      <c r="M25" s="89">
        <v>0</v>
      </c>
      <c r="N25" s="89">
        <v>0</v>
      </c>
      <c r="O25" s="89"/>
      <c r="P25" s="89"/>
      <c r="Q25" s="89"/>
      <c r="R25" s="89"/>
      <c r="S25" s="89"/>
      <c r="T25" s="90">
        <f t="shared" si="0"/>
        <v>1</v>
      </c>
      <c r="U25" s="91"/>
      <c r="V25" s="92">
        <v>0.59858796296296302</v>
      </c>
      <c r="W25" s="93" t="s">
        <v>28</v>
      </c>
      <c r="X25" s="94"/>
      <c r="Y25" s="94"/>
      <c r="Z25" s="95"/>
      <c r="AA25" s="96"/>
      <c r="AB25" s="97"/>
      <c r="AC25" s="98" t="str">
        <f>TEXT(IF($E23="","",(IF($E24="",T23/(15-(COUNTIF($E23:$S23,""))),(IF($E25="",(T23+T24)/(30-(COUNTIF($E23:$S23,"")+COUNTIF($E24:$S24,""))), (T23+T24+T25)/(45-(COUNTIF($E23:$S23,"")+COUNTIF($E24:$S24,"")+COUNTIF($E25:$S25,"")))))))),"0,00")</f>
        <v>0,67</v>
      </c>
    </row>
    <row r="26" spans="1:48" ht="15.75" thickBot="1">
      <c r="A26" s="64">
        <v>305</v>
      </c>
      <c r="B26" s="65" t="s">
        <v>192</v>
      </c>
      <c r="C26" s="66" t="s">
        <v>193</v>
      </c>
      <c r="D26" s="66"/>
      <c r="E26" s="67">
        <v>1</v>
      </c>
      <c r="F26" s="67">
        <v>0</v>
      </c>
      <c r="G26" s="67">
        <v>0</v>
      </c>
      <c r="H26" s="67">
        <v>0</v>
      </c>
      <c r="I26" s="67">
        <v>1</v>
      </c>
      <c r="J26" s="67">
        <v>5</v>
      </c>
      <c r="K26" s="67">
        <v>1</v>
      </c>
      <c r="L26" s="67">
        <v>2</v>
      </c>
      <c r="M26" s="67">
        <v>0</v>
      </c>
      <c r="N26" s="67">
        <v>0</v>
      </c>
      <c r="O26" s="67"/>
      <c r="P26" s="67"/>
      <c r="Q26" s="67"/>
      <c r="R26" s="67"/>
      <c r="S26" s="67"/>
      <c r="T26" s="68">
        <f t="shared" si="0"/>
        <v>10</v>
      </c>
      <c r="U26" s="69"/>
      <c r="V26" s="70">
        <f>SUM(T26:T28)+IF(ISNUMBER(U26),U26,0)+IF(ISNUMBER(U27),U27,0)+IF(ISNUMBER(U28),U28,0)</f>
        <v>27</v>
      </c>
      <c r="W26" s="71">
        <f>COUNTIF($E26:$S26,0)+COUNTIF($E27:$S27,0)+COUNTIF($E28:$S28,0)</f>
        <v>19</v>
      </c>
      <c r="X26" s="71">
        <f>COUNTIF($E26:$S26,1)+COUNTIF($E27:$S27,1)+COUNTIF($E28:$S28,1)</f>
        <v>3</v>
      </c>
      <c r="Y26" s="71">
        <f>COUNTIF($E26:$S26,2)+COUNTIF($E27:$S27,2)+COUNTIF($E28:$S28,2)</f>
        <v>4</v>
      </c>
      <c r="Z26" s="71">
        <f>COUNTIF($E26:$S26,3)+COUNTIF($E27:$S27,3)+COUNTIF($E28:$S28,3)</f>
        <v>2</v>
      </c>
      <c r="AA26" s="71">
        <f>COUNTIF($E26:$S26,5)+COUNTIF($E27:$S27,5)+COUNTIF($E28:$S28,5)</f>
        <v>2</v>
      </c>
      <c r="AB26" s="72">
        <f>COUNTIF($E26:$S26,"5*")+COUNTIF($E27:$S27,"5*")+COUNTIF($E28:$S28,"5*")</f>
        <v>0</v>
      </c>
      <c r="AC26" s="73">
        <f>COUNTIF($E26:$S26,20)+COUNTIF($E27:$S27,20)+COUNTIF($E28:$S28,20)</f>
        <v>0</v>
      </c>
    </row>
    <row r="27" spans="1:48" ht="16.5" thickBot="1">
      <c r="A27" s="74" t="s">
        <v>71</v>
      </c>
      <c r="B27" s="75" t="s">
        <v>23</v>
      </c>
      <c r="C27" s="75" t="s">
        <v>191</v>
      </c>
      <c r="D27" s="75"/>
      <c r="E27" s="76">
        <v>2</v>
      </c>
      <c r="F27" s="76">
        <v>0</v>
      </c>
      <c r="G27" s="76">
        <v>0</v>
      </c>
      <c r="H27" s="76">
        <v>0</v>
      </c>
      <c r="I27" s="76">
        <v>5</v>
      </c>
      <c r="J27" s="76">
        <v>0</v>
      </c>
      <c r="K27" s="76">
        <v>0</v>
      </c>
      <c r="L27" s="76">
        <v>2</v>
      </c>
      <c r="M27" s="76">
        <v>0</v>
      </c>
      <c r="N27" s="76">
        <v>0</v>
      </c>
      <c r="O27" s="76"/>
      <c r="P27" s="76"/>
      <c r="Q27" s="76"/>
      <c r="R27" s="76"/>
      <c r="S27" s="76"/>
      <c r="T27" s="77">
        <f t="shared" si="0"/>
        <v>9</v>
      </c>
      <c r="U27" s="78"/>
      <c r="V27" s="79">
        <v>0.46041666666666664</v>
      </c>
      <c r="W27" s="80" t="s">
        <v>25</v>
      </c>
      <c r="X27" s="81"/>
      <c r="Y27" s="81"/>
      <c r="Z27" s="82"/>
      <c r="AA27" s="82"/>
      <c r="AB27" s="83"/>
      <c r="AC27" s="84" t="str">
        <f>TEXT( (V28-V27+0.00000000000001),"[hh].mm.ss")</f>
        <v>04.05.27</v>
      </c>
    </row>
    <row r="28" spans="1:48" ht="15.75" thickBot="1">
      <c r="A28" s="85" t="s">
        <v>26</v>
      </c>
      <c r="B28" s="86" t="s">
        <v>56</v>
      </c>
      <c r="C28" s="87"/>
      <c r="D28" s="88"/>
      <c r="E28" s="89">
        <v>3</v>
      </c>
      <c r="F28" s="89">
        <v>0</v>
      </c>
      <c r="G28" s="89">
        <v>3</v>
      </c>
      <c r="H28" s="89">
        <v>0</v>
      </c>
      <c r="I28" s="89">
        <v>0</v>
      </c>
      <c r="J28" s="89">
        <v>0</v>
      </c>
      <c r="K28" s="89">
        <v>0</v>
      </c>
      <c r="L28" s="89">
        <v>2</v>
      </c>
      <c r="M28" s="89">
        <v>0</v>
      </c>
      <c r="N28" s="89">
        <v>0</v>
      </c>
      <c r="O28" s="89"/>
      <c r="P28" s="89"/>
      <c r="Q28" s="89"/>
      <c r="R28" s="89"/>
      <c r="S28" s="89"/>
      <c r="T28" s="90">
        <f t="shared" si="0"/>
        <v>8</v>
      </c>
      <c r="U28" s="91"/>
      <c r="V28" s="92">
        <v>0.63086805555555558</v>
      </c>
      <c r="W28" s="93" t="s">
        <v>28</v>
      </c>
      <c r="X28" s="94"/>
      <c r="Y28" s="94"/>
      <c r="Z28" s="95"/>
      <c r="AA28" s="96"/>
      <c r="AB28" s="97"/>
      <c r="AC28" s="98" t="str">
        <f>TEXT(IF($E26="","",(IF($E27="",T26/(15-(COUNTIF($E26:$S26,""))),(IF($E28="",(T26+T27)/(30-(COUNTIF($E26:$S26,"")+COUNTIF($E27:$S27,""))), (T26+T27+T28)/(45-(COUNTIF($E26:$S26,"")+COUNTIF($E27:$S27,"")+COUNTIF($E28:$S28,"")))))))),"0,00")</f>
        <v>0,90</v>
      </c>
    </row>
    <row r="29" spans="1:48" ht="15.75" thickBot="1">
      <c r="A29" s="64">
        <v>307</v>
      </c>
      <c r="B29" s="65" t="s">
        <v>124</v>
      </c>
      <c r="C29" s="66" t="s">
        <v>58</v>
      </c>
      <c r="D29" s="66"/>
      <c r="E29" s="67">
        <v>2</v>
      </c>
      <c r="F29" s="67">
        <v>0</v>
      </c>
      <c r="G29" s="67">
        <v>0</v>
      </c>
      <c r="H29" s="67">
        <v>5</v>
      </c>
      <c r="I29" s="67">
        <v>0</v>
      </c>
      <c r="J29" s="67">
        <v>5</v>
      </c>
      <c r="K29" s="67">
        <v>0</v>
      </c>
      <c r="L29" s="67">
        <v>3</v>
      </c>
      <c r="M29" s="67">
        <v>0</v>
      </c>
      <c r="N29" s="67">
        <v>0</v>
      </c>
      <c r="O29" s="67"/>
      <c r="P29" s="67"/>
      <c r="Q29" s="67"/>
      <c r="R29" s="67"/>
      <c r="S29" s="67"/>
      <c r="T29" s="68">
        <f t="shared" si="0"/>
        <v>15</v>
      </c>
      <c r="U29" s="69"/>
      <c r="V29" s="70">
        <f>SUM(T29:T31)+IF(ISNUMBER(U29),U29,0)+IF(ISNUMBER(U30),U30,0)+IF(ISNUMBER(U31),U31,0)</f>
        <v>39</v>
      </c>
      <c r="W29" s="71">
        <f>COUNTIF($E29:$S29,0)+COUNTIF($E30:$S30,0)+COUNTIF($E31:$S31,0)</f>
        <v>18</v>
      </c>
      <c r="X29" s="71">
        <f>COUNTIF($E29:$S29,1)+COUNTIF($E30:$S30,1)+COUNTIF($E31:$S31,1)</f>
        <v>4</v>
      </c>
      <c r="Y29" s="71">
        <f>COUNTIF($E29:$S29,2)+COUNTIF($E30:$S30,2)+COUNTIF($E31:$S31,2)</f>
        <v>1</v>
      </c>
      <c r="Z29" s="71">
        <f>COUNTIF($E29:$S29,3)+COUNTIF($E30:$S30,3)+COUNTIF($E31:$S31,3)</f>
        <v>1</v>
      </c>
      <c r="AA29" s="71">
        <f>COUNTIF($E29:$S29,5)+COUNTIF($E30:$S30,5)+COUNTIF($E31:$S31,5)</f>
        <v>6</v>
      </c>
      <c r="AB29" s="72">
        <f>COUNTIF($E29:$S29,"5*")+COUNTIF($E30:$S30,"5*")+COUNTIF($E31:$S31,"5*")</f>
        <v>0</v>
      </c>
      <c r="AC29" s="73">
        <f>COUNTIF($E29:$S29,20)+COUNTIF($E30:$S30,20)+COUNTIF($E31:$S31,20)</f>
        <v>0</v>
      </c>
    </row>
    <row r="30" spans="1:48" ht="16.5" thickBot="1">
      <c r="A30" s="74" t="s">
        <v>74</v>
      </c>
      <c r="B30" s="75" t="s">
        <v>23</v>
      </c>
      <c r="C30" s="75" t="s">
        <v>194</v>
      </c>
      <c r="D30" s="75"/>
      <c r="E30" s="76">
        <v>0</v>
      </c>
      <c r="F30" s="76">
        <v>0</v>
      </c>
      <c r="G30" s="76">
        <v>0</v>
      </c>
      <c r="H30" s="76">
        <v>0</v>
      </c>
      <c r="I30" s="76">
        <v>0</v>
      </c>
      <c r="J30" s="76">
        <v>1</v>
      </c>
      <c r="K30" s="76">
        <v>5</v>
      </c>
      <c r="L30" s="76">
        <v>1</v>
      </c>
      <c r="M30" s="76">
        <v>0</v>
      </c>
      <c r="N30" s="76">
        <v>0</v>
      </c>
      <c r="O30" s="76"/>
      <c r="P30" s="76"/>
      <c r="Q30" s="76"/>
      <c r="R30" s="76"/>
      <c r="S30" s="76"/>
      <c r="T30" s="77">
        <f t="shared" si="0"/>
        <v>7</v>
      </c>
      <c r="U30" s="78"/>
      <c r="V30" s="79">
        <v>0.46111111111111108</v>
      </c>
      <c r="W30" s="80" t="s">
        <v>25</v>
      </c>
      <c r="X30" s="81"/>
      <c r="Y30" s="81"/>
      <c r="Z30" s="82"/>
      <c r="AA30" s="82"/>
      <c r="AB30" s="83"/>
      <c r="AC30" s="84" t="str">
        <f>TEXT( (V31-V30+0.00000000000001),"[hh].mm.ss")</f>
        <v>04.06.16</v>
      </c>
    </row>
    <row r="31" spans="1:48" ht="15.75" thickBot="1">
      <c r="A31" s="85" t="s">
        <v>26</v>
      </c>
      <c r="B31" s="86" t="s">
        <v>56</v>
      </c>
      <c r="C31" s="87"/>
      <c r="D31" s="88"/>
      <c r="E31" s="89">
        <v>5</v>
      </c>
      <c r="F31" s="89">
        <v>0</v>
      </c>
      <c r="G31" s="89">
        <v>5</v>
      </c>
      <c r="H31" s="89">
        <v>0</v>
      </c>
      <c r="I31" s="89">
        <v>0</v>
      </c>
      <c r="J31" s="89">
        <v>1</v>
      </c>
      <c r="K31" s="89">
        <v>5</v>
      </c>
      <c r="L31" s="89">
        <v>1</v>
      </c>
      <c r="M31" s="89">
        <v>0</v>
      </c>
      <c r="N31" s="89">
        <v>0</v>
      </c>
      <c r="O31" s="89"/>
      <c r="P31" s="89"/>
      <c r="Q31" s="89"/>
      <c r="R31" s="89"/>
      <c r="S31" s="89"/>
      <c r="T31" s="90">
        <f t="shared" si="0"/>
        <v>17</v>
      </c>
      <c r="U31" s="91"/>
      <c r="V31" s="92">
        <v>0.6321296296296296</v>
      </c>
      <c r="W31" s="93" t="s">
        <v>28</v>
      </c>
      <c r="X31" s="94"/>
      <c r="Y31" s="94"/>
      <c r="Z31" s="95"/>
      <c r="AA31" s="96"/>
      <c r="AB31" s="97"/>
      <c r="AC31" s="98" t="str">
        <f>TEXT(IF($E29="","",(IF($E30="",T29/(15-(COUNTIF($E29:$S29,""))),(IF($E31="",(T29+T30)/(30-(COUNTIF($E29:$S29,"")+COUNTIF($E30:$S30,""))), (T29+T30+T31)/(45-(COUNTIF($E29:$S29,"")+COUNTIF($E30:$S30,"")+COUNTIF($E31:$S31,"")))))))),"0,00")</f>
        <v>1,30</v>
      </c>
    </row>
    <row r="32" spans="1:48" ht="15.75" thickBot="1">
      <c r="A32" s="64">
        <v>308</v>
      </c>
      <c r="B32" s="65" t="s">
        <v>195</v>
      </c>
      <c r="C32" s="66" t="s">
        <v>196</v>
      </c>
      <c r="D32" s="66"/>
      <c r="E32" s="67">
        <v>5</v>
      </c>
      <c r="F32" s="67">
        <v>0</v>
      </c>
      <c r="G32" s="67">
        <v>5</v>
      </c>
      <c r="H32" s="67">
        <v>5</v>
      </c>
      <c r="I32" s="67">
        <v>0</v>
      </c>
      <c r="J32" s="67">
        <v>5</v>
      </c>
      <c r="K32" s="67">
        <v>0</v>
      </c>
      <c r="L32" s="67">
        <v>3</v>
      </c>
      <c r="M32" s="67">
        <v>0</v>
      </c>
      <c r="N32" s="67">
        <v>3</v>
      </c>
      <c r="O32" s="67"/>
      <c r="P32" s="67"/>
      <c r="Q32" s="67"/>
      <c r="R32" s="67"/>
      <c r="S32" s="67"/>
      <c r="T32" s="68">
        <f t="shared" si="0"/>
        <v>26</v>
      </c>
      <c r="U32" s="69"/>
      <c r="V32" s="70">
        <f>SUM(T32:T34)+IF(ISNUMBER(U32),U32,0)+IF(ISNUMBER(U33),U33,0)+IF(ISNUMBER(U34),U34,0)</f>
        <v>73</v>
      </c>
      <c r="W32" s="71">
        <f>COUNTIF($E32:$S32,0)+COUNTIF($E33:$S33,0)+COUNTIF($E34:$S34,0)</f>
        <v>10</v>
      </c>
      <c r="X32" s="71">
        <f>COUNTIF($E32:$S32,1)+COUNTIF($E33:$S33,1)+COUNTIF($E34:$S34,1)</f>
        <v>2</v>
      </c>
      <c r="Y32" s="71">
        <f>COUNTIF($E32:$S32,2)+COUNTIF($E33:$S33,2)+COUNTIF($E34:$S34,2)</f>
        <v>1</v>
      </c>
      <c r="Z32" s="71">
        <f>COUNTIF($E32:$S32,3)+COUNTIF($E33:$S33,3)+COUNTIF($E34:$S34,3)</f>
        <v>8</v>
      </c>
      <c r="AA32" s="71">
        <f>COUNTIF($E32:$S32,5)+COUNTIF($E33:$S33,5)+COUNTIF($E34:$S34,5)</f>
        <v>9</v>
      </c>
      <c r="AB32" s="72">
        <f>COUNTIF($E32:$S32,"5*")+COUNTIF($E33:$S33,"5*")+COUNTIF($E34:$S34,"5*")</f>
        <v>0</v>
      </c>
      <c r="AC32" s="73">
        <f>COUNTIF($E32:$S32,20)+COUNTIF($E33:$S33,20)+COUNTIF($E34:$S34,20)</f>
        <v>0</v>
      </c>
      <c r="AV32" t="s">
        <v>198</v>
      </c>
    </row>
    <row r="33" spans="1:29" ht="16.5" thickBot="1">
      <c r="A33" s="74" t="s">
        <v>98</v>
      </c>
      <c r="B33" s="75" t="s">
        <v>23</v>
      </c>
      <c r="C33" s="75" t="s">
        <v>188</v>
      </c>
      <c r="D33" s="75"/>
      <c r="E33" s="76">
        <v>2</v>
      </c>
      <c r="F33" s="76">
        <v>0</v>
      </c>
      <c r="G33" s="76">
        <v>5</v>
      </c>
      <c r="H33" s="76">
        <v>3</v>
      </c>
      <c r="I33" s="76">
        <v>0</v>
      </c>
      <c r="J33" s="76">
        <v>3</v>
      </c>
      <c r="K33" s="76">
        <v>5</v>
      </c>
      <c r="L33" s="76">
        <v>5</v>
      </c>
      <c r="M33" s="76">
        <v>0</v>
      </c>
      <c r="N33" s="76">
        <v>3</v>
      </c>
      <c r="O33" s="76"/>
      <c r="P33" s="76"/>
      <c r="Q33" s="76"/>
      <c r="R33" s="76"/>
      <c r="S33" s="76"/>
      <c r="T33" s="77">
        <f t="shared" si="0"/>
        <v>26</v>
      </c>
      <c r="U33" s="78"/>
      <c r="V33" s="79">
        <v>0.4597222222222222</v>
      </c>
      <c r="W33" s="80" t="s">
        <v>25</v>
      </c>
      <c r="X33" s="81"/>
      <c r="Y33" s="81"/>
      <c r="Z33" s="82"/>
      <c r="AA33" s="82"/>
      <c r="AB33" s="83"/>
      <c r="AC33" s="84" t="str">
        <f>TEXT( (V34-V33+0.00000000000001),"[hh].mm.ss")</f>
        <v>04.31.03</v>
      </c>
    </row>
    <row r="34" spans="1:29" ht="15.75" thickBot="1">
      <c r="A34" s="85" t="s">
        <v>26</v>
      </c>
      <c r="B34" s="86" t="s">
        <v>197</v>
      </c>
      <c r="C34" s="87"/>
      <c r="D34" s="88"/>
      <c r="E34" s="89">
        <v>5</v>
      </c>
      <c r="F34" s="89">
        <v>0</v>
      </c>
      <c r="G34" s="89">
        <v>3</v>
      </c>
      <c r="H34" s="89">
        <v>5</v>
      </c>
      <c r="I34" s="89">
        <v>0</v>
      </c>
      <c r="J34" s="89">
        <v>1</v>
      </c>
      <c r="K34" s="89">
        <v>1</v>
      </c>
      <c r="L34" s="89">
        <v>3</v>
      </c>
      <c r="M34" s="89">
        <v>0</v>
      </c>
      <c r="N34" s="89">
        <v>3</v>
      </c>
      <c r="O34" s="89"/>
      <c r="P34" s="89"/>
      <c r="Q34" s="89"/>
      <c r="R34" s="89"/>
      <c r="S34" s="89"/>
      <c r="T34" s="90">
        <f t="shared" si="0"/>
        <v>21</v>
      </c>
      <c r="U34" s="91"/>
      <c r="V34" s="92">
        <v>0.64795138888888892</v>
      </c>
      <c r="W34" s="93" t="s">
        <v>28</v>
      </c>
      <c r="X34" s="94"/>
      <c r="Y34" s="94"/>
      <c r="Z34" s="95"/>
      <c r="AA34" s="96"/>
      <c r="AB34" s="97"/>
      <c r="AC34" s="98" t="str">
        <f>TEXT(IF($E32="","",(IF($E33="",T32/(15-(COUNTIF($E32:$S32,""))),(IF($E34="",(T32+T33)/(30-(COUNTIF($E32:$S32,"")+COUNTIF($E33:$S33,""))), (T32+T33+T34)/(45-(COUNTIF($E32:$S32,"")+COUNTIF($E33:$S33,"")+COUNTIF($E34:$S34,"")))))))),"0,00")</f>
        <v>2,43</v>
      </c>
    </row>
    <row r="35" spans="1:29" ht="50.25" thickTop="1">
      <c r="A35" s="113" t="s">
        <v>16</v>
      </c>
      <c r="B35" s="114"/>
      <c r="C35" s="114"/>
      <c r="D35" s="114"/>
      <c r="E35" s="114"/>
      <c r="F35" s="114"/>
      <c r="G35" s="114"/>
      <c r="H35" s="114"/>
      <c r="I35" s="114"/>
      <c r="J35" s="114"/>
      <c r="K35" s="114"/>
      <c r="L35" s="114"/>
      <c r="M35" s="114"/>
      <c r="N35" s="114"/>
      <c r="O35" s="114"/>
      <c r="P35" s="114"/>
      <c r="Q35" s="114"/>
      <c r="R35" s="114"/>
      <c r="S35" s="114"/>
      <c r="T35" s="114"/>
      <c r="U35" s="114"/>
      <c r="V35" s="114"/>
      <c r="W35" s="114"/>
      <c r="X35" s="114"/>
      <c r="Y35" s="114"/>
      <c r="Z35" s="114"/>
      <c r="AA35" s="114"/>
      <c r="AB35" s="114"/>
      <c r="AC35" s="115"/>
    </row>
    <row r="36" spans="1:29" ht="50.25" thickBot="1">
      <c r="A36" s="52"/>
      <c r="B36" s="50"/>
      <c r="C36" s="54" t="s">
        <v>1</v>
      </c>
      <c r="D36" s="54"/>
      <c r="E36" s="53"/>
      <c r="F36" s="53"/>
      <c r="G36" s="53"/>
      <c r="H36" s="53"/>
      <c r="I36" s="53"/>
      <c r="J36" s="51"/>
      <c r="K36" s="51"/>
      <c r="L36" s="51"/>
      <c r="M36" s="51"/>
      <c r="N36" s="51"/>
      <c r="O36" s="51"/>
      <c r="P36" s="51"/>
      <c r="Q36" s="51"/>
      <c r="R36" s="51"/>
      <c r="S36" s="51"/>
      <c r="T36" s="51"/>
      <c r="U36" s="51"/>
      <c r="V36" s="51"/>
      <c r="W36" s="51"/>
      <c r="X36" s="51"/>
      <c r="Y36" s="51"/>
      <c r="Z36" s="51"/>
      <c r="AA36" s="51"/>
      <c r="AB36" s="56" t="s">
        <v>17</v>
      </c>
      <c r="AC36" s="55"/>
    </row>
    <row r="37" spans="1:29" ht="34.5">
      <c r="A37" s="13"/>
      <c r="B37" s="42" t="s">
        <v>3</v>
      </c>
      <c r="C37" s="2"/>
      <c r="D37" s="2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44">
        <v>10</v>
      </c>
    </row>
    <row r="38" spans="1:29" ht="15.75">
      <c r="A38" s="18">
        <v>0</v>
      </c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40" t="s">
        <v>4</v>
      </c>
      <c r="AB38" s="7"/>
      <c r="AC38" s="14"/>
    </row>
    <row r="39" spans="1:29" ht="16.5" thickBot="1">
      <c r="A39" s="12"/>
      <c r="B39" s="37" t="s">
        <v>13</v>
      </c>
      <c r="C39" s="4"/>
      <c r="D39" s="4"/>
      <c r="E39" s="5"/>
      <c r="F39" s="5"/>
      <c r="G39" s="5"/>
      <c r="H39" s="5"/>
      <c r="I39" s="5"/>
      <c r="J39" s="5"/>
      <c r="K39" s="5"/>
      <c r="L39" s="5"/>
      <c r="M39" s="5"/>
      <c r="N39" s="5"/>
      <c r="O39" s="38" t="s">
        <v>5</v>
      </c>
      <c r="P39" s="5"/>
      <c r="Q39" s="5"/>
      <c r="R39" s="5"/>
      <c r="S39" s="5"/>
      <c r="T39" s="1"/>
      <c r="U39" s="1"/>
      <c r="V39" s="39">
        <v>43345</v>
      </c>
      <c r="W39" s="11"/>
      <c r="X39" s="11"/>
      <c r="Y39" s="11"/>
      <c r="Z39" s="1"/>
      <c r="AA39" s="41" t="s">
        <v>6</v>
      </c>
      <c r="AB39" s="6"/>
      <c r="AC39" s="15"/>
    </row>
    <row r="40" spans="1:29">
      <c r="A40" s="28"/>
      <c r="B40" s="16"/>
      <c r="C40" s="16"/>
      <c r="D40" s="16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29" t="s">
        <v>7</v>
      </c>
      <c r="U40" s="21"/>
      <c r="V40" s="23"/>
      <c r="W40" s="33" t="s">
        <v>8</v>
      </c>
      <c r="X40" s="34"/>
      <c r="Y40" s="34"/>
      <c r="Z40" s="35"/>
      <c r="AA40" s="35"/>
      <c r="AB40" s="35"/>
      <c r="AC40" s="36"/>
    </row>
    <row r="41" spans="1:29" ht="15.75" thickBot="1">
      <c r="A41" s="30"/>
      <c r="B41" s="20"/>
      <c r="C41" s="20"/>
      <c r="D41" s="20"/>
      <c r="E41" s="31">
        <v>1</v>
      </c>
      <c r="F41" s="31">
        <v>2</v>
      </c>
      <c r="G41" s="31">
        <v>3</v>
      </c>
      <c r="H41" s="31">
        <v>4</v>
      </c>
      <c r="I41" s="31">
        <v>5</v>
      </c>
      <c r="J41" s="31">
        <v>6</v>
      </c>
      <c r="K41" s="31">
        <v>7</v>
      </c>
      <c r="L41" s="31">
        <v>8</v>
      </c>
      <c r="M41" s="31">
        <v>9</v>
      </c>
      <c r="N41" s="31">
        <v>10</v>
      </c>
      <c r="O41" s="31">
        <v>11</v>
      </c>
      <c r="P41" s="31">
        <v>12</v>
      </c>
      <c r="Q41" s="31">
        <v>13</v>
      </c>
      <c r="R41" s="31">
        <v>14</v>
      </c>
      <c r="S41" s="31">
        <v>15</v>
      </c>
      <c r="T41" s="32" t="s">
        <v>9</v>
      </c>
      <c r="U41" s="32" t="s">
        <v>10</v>
      </c>
      <c r="V41" s="22" t="s">
        <v>11</v>
      </c>
      <c r="W41" s="24">
        <v>0</v>
      </c>
      <c r="X41" s="25">
        <v>1</v>
      </c>
      <c r="Y41" s="25">
        <v>2</v>
      </c>
      <c r="Z41" s="25">
        <v>3</v>
      </c>
      <c r="AA41" s="25">
        <v>5</v>
      </c>
      <c r="AB41" s="27" t="s">
        <v>12</v>
      </c>
      <c r="AC41" s="26">
        <v>20</v>
      </c>
    </row>
    <row r="42" spans="1:29" ht="15.75" thickBot="1">
      <c r="A42" s="64">
        <v>319</v>
      </c>
      <c r="B42" s="65" t="s">
        <v>180</v>
      </c>
      <c r="C42" s="66" t="s">
        <v>181</v>
      </c>
      <c r="D42" s="66"/>
      <c r="E42" s="67">
        <v>0</v>
      </c>
      <c r="F42" s="67">
        <v>0</v>
      </c>
      <c r="G42" s="67">
        <v>0</v>
      </c>
      <c r="H42" s="67">
        <v>0</v>
      </c>
      <c r="I42" s="67">
        <v>0</v>
      </c>
      <c r="J42" s="67">
        <v>0</v>
      </c>
      <c r="K42" s="67">
        <v>0</v>
      </c>
      <c r="L42" s="67">
        <v>0</v>
      </c>
      <c r="M42" s="67">
        <v>0</v>
      </c>
      <c r="N42" s="67">
        <v>0</v>
      </c>
      <c r="O42" s="67"/>
      <c r="P42" s="67"/>
      <c r="Q42" s="67"/>
      <c r="R42" s="67"/>
      <c r="S42" s="67"/>
      <c r="T42" s="68">
        <f t="shared" ref="T42:T68" si="1">IF(E42="","",SUM(E42:S42)+(COUNTIF(E42:S42,"5*")*5))</f>
        <v>0</v>
      </c>
      <c r="U42" s="69"/>
      <c r="V42" s="70">
        <f>SUM(T42:T44)+IF(ISNUMBER(U42),U42,0)+IF(ISNUMBER(U43),U43,0)+IF(ISNUMBER(U44),U44,0)</f>
        <v>2</v>
      </c>
      <c r="W42" s="71">
        <f>COUNTIF($E42:$S42,0)+COUNTIF($E43:$S43,0)+COUNTIF($E44:$S44,0)</f>
        <v>28</v>
      </c>
      <c r="X42" s="71">
        <f>COUNTIF($E42:$S42,1)+COUNTIF($E43:$S43,1)+COUNTIF($E44:$S44,1)</f>
        <v>2</v>
      </c>
      <c r="Y42" s="71">
        <f>COUNTIF($E42:$S42,2)+COUNTIF($E43:$S43,2)+COUNTIF($E44:$S44,2)</f>
        <v>0</v>
      </c>
      <c r="Z42" s="71">
        <f>COUNTIF($E42:$S42,3)+COUNTIF($E43:$S43,3)+COUNTIF($E44:$S44,3)</f>
        <v>0</v>
      </c>
      <c r="AA42" s="71">
        <f>COUNTIF($E42:$S42,5)+COUNTIF($E43:$S43,5)+COUNTIF($E44:$S44,5)</f>
        <v>0</v>
      </c>
      <c r="AB42" s="72">
        <f>COUNTIF($E42:$S42,"5*")+COUNTIF($E43:$S43,"5*")+COUNTIF($E44:$S44,"5*")</f>
        <v>0</v>
      </c>
      <c r="AC42" s="73">
        <f>COUNTIF($E42:$S42,20)+COUNTIF($E43:$S43,20)+COUNTIF($E44:$S44,20)</f>
        <v>0</v>
      </c>
    </row>
    <row r="43" spans="1:29" ht="16.5" thickBot="1">
      <c r="A43" s="74" t="s">
        <v>22</v>
      </c>
      <c r="B43" s="75" t="s">
        <v>55</v>
      </c>
      <c r="C43" s="75" t="s">
        <v>37</v>
      </c>
      <c r="D43" s="75"/>
      <c r="E43" s="76">
        <v>0</v>
      </c>
      <c r="F43" s="76">
        <v>0</v>
      </c>
      <c r="G43" s="76">
        <v>0</v>
      </c>
      <c r="H43" s="76">
        <v>0</v>
      </c>
      <c r="I43" s="76">
        <v>0</v>
      </c>
      <c r="J43" s="76">
        <v>0</v>
      </c>
      <c r="K43" s="76">
        <v>1</v>
      </c>
      <c r="L43" s="76">
        <v>0</v>
      </c>
      <c r="M43" s="76">
        <v>0</v>
      </c>
      <c r="N43" s="76">
        <v>0</v>
      </c>
      <c r="O43" s="76"/>
      <c r="P43" s="76"/>
      <c r="Q43" s="76"/>
      <c r="R43" s="76"/>
      <c r="S43" s="76"/>
      <c r="T43" s="77">
        <f t="shared" si="1"/>
        <v>1</v>
      </c>
      <c r="U43" s="78"/>
      <c r="V43" s="79">
        <v>0.42222222222222222</v>
      </c>
      <c r="W43" s="80" t="s">
        <v>25</v>
      </c>
      <c r="X43" s="81"/>
      <c r="Y43" s="81"/>
      <c r="Z43" s="82"/>
      <c r="AA43" s="82"/>
      <c r="AB43" s="83"/>
      <c r="AC43" s="84" t="str">
        <f>TEXT( (V44-V43+0.00000000000001),"[hh].mm.ss")</f>
        <v>02.17.18</v>
      </c>
    </row>
    <row r="44" spans="1:29" ht="15.75" thickBot="1">
      <c r="A44" s="85" t="s">
        <v>26</v>
      </c>
      <c r="B44" s="86" t="s">
        <v>56</v>
      </c>
      <c r="C44" s="87"/>
      <c r="D44" s="88"/>
      <c r="E44" s="89">
        <v>0</v>
      </c>
      <c r="F44" s="89">
        <v>0</v>
      </c>
      <c r="G44" s="89">
        <v>0</v>
      </c>
      <c r="H44" s="89">
        <v>0</v>
      </c>
      <c r="I44" s="89">
        <v>0</v>
      </c>
      <c r="J44" s="89">
        <v>1</v>
      </c>
      <c r="K44" s="89">
        <v>0</v>
      </c>
      <c r="L44" s="89">
        <v>0</v>
      </c>
      <c r="M44" s="89">
        <v>0</v>
      </c>
      <c r="N44" s="89">
        <v>0</v>
      </c>
      <c r="O44" s="89"/>
      <c r="P44" s="89"/>
      <c r="Q44" s="89"/>
      <c r="R44" s="89"/>
      <c r="S44" s="89"/>
      <c r="T44" s="90">
        <f t="shared" si="1"/>
        <v>1</v>
      </c>
      <c r="U44" s="91"/>
      <c r="V44" s="92">
        <v>0.51756944444444442</v>
      </c>
      <c r="W44" s="93" t="s">
        <v>28</v>
      </c>
      <c r="X44" s="94"/>
      <c r="Y44" s="94"/>
      <c r="Z44" s="95"/>
      <c r="AA44" s="96"/>
      <c r="AB44" s="97"/>
      <c r="AC44" s="98" t="str">
        <f>TEXT(IF($E42="","",(IF($E43="",T42/(15-(COUNTIF($E42:$S42,""))),(IF($E44="",(T42+T43)/(30-(COUNTIF($E42:$S42,"")+COUNTIF($E43:$S43,""))), (T42+T43+T44)/(45-(COUNTIF($E42:$S42,"")+COUNTIF($E43:$S43,"")+COUNTIF($E44:$S44,"")))))))),"0,00")</f>
        <v>0,07</v>
      </c>
    </row>
    <row r="45" spans="1:29" ht="15.75" thickBot="1">
      <c r="A45" s="64">
        <v>303</v>
      </c>
      <c r="B45" s="65" t="s">
        <v>185</v>
      </c>
      <c r="C45" s="66" t="s">
        <v>54</v>
      </c>
      <c r="D45" s="66"/>
      <c r="E45" s="67">
        <v>0</v>
      </c>
      <c r="F45" s="67">
        <v>0</v>
      </c>
      <c r="G45" s="67">
        <v>0</v>
      </c>
      <c r="H45" s="67">
        <v>0</v>
      </c>
      <c r="I45" s="67">
        <v>0</v>
      </c>
      <c r="J45" s="67">
        <v>0</v>
      </c>
      <c r="K45" s="67">
        <v>0</v>
      </c>
      <c r="L45" s="67">
        <v>0</v>
      </c>
      <c r="M45" s="67">
        <v>0</v>
      </c>
      <c r="N45" s="67">
        <v>0</v>
      </c>
      <c r="O45" s="67"/>
      <c r="P45" s="67"/>
      <c r="Q45" s="67"/>
      <c r="R45" s="67"/>
      <c r="S45" s="67"/>
      <c r="T45" s="68">
        <f t="shared" si="1"/>
        <v>0</v>
      </c>
      <c r="U45" s="69"/>
      <c r="V45" s="70">
        <f>SUM(T45:T47)+IF(ISNUMBER(U45),U45,0)+IF(ISNUMBER(U46),U46,0)+IF(ISNUMBER(U47),U47,0)</f>
        <v>4</v>
      </c>
      <c r="W45" s="71">
        <f>COUNTIF($E45:$S45,0)+COUNTIF($E46:$S46,0)+COUNTIF($E47:$S47,0)</f>
        <v>28</v>
      </c>
      <c r="X45" s="71">
        <f>COUNTIF($E45:$S45,1)+COUNTIF($E46:$S46,1)+COUNTIF($E47:$S47,1)</f>
        <v>1</v>
      </c>
      <c r="Y45" s="71">
        <f>COUNTIF($E45:$S45,2)+COUNTIF($E46:$S46,2)+COUNTIF($E47:$S47,2)</f>
        <v>0</v>
      </c>
      <c r="Z45" s="71">
        <f>COUNTIF($E45:$S45,3)+COUNTIF($E46:$S46,3)+COUNTIF($E47:$S47,3)</f>
        <v>1</v>
      </c>
      <c r="AA45" s="71">
        <f>COUNTIF($E45:$S45,5)+COUNTIF($E46:$S46,5)+COUNTIF($E47:$S47,5)</f>
        <v>0</v>
      </c>
      <c r="AB45" s="72">
        <f>COUNTIF($E45:$S45,"5*")+COUNTIF($E46:$S46,"5*")+COUNTIF($E47:$S47,"5*")</f>
        <v>0</v>
      </c>
      <c r="AC45" s="73">
        <f>COUNTIF($E45:$S45,20)+COUNTIF($E46:$S46,20)+COUNTIF($E47:$S47,20)</f>
        <v>0</v>
      </c>
    </row>
    <row r="46" spans="1:29" ht="16.5" thickBot="1">
      <c r="A46" s="74" t="s">
        <v>30</v>
      </c>
      <c r="B46" s="75" t="s">
        <v>23</v>
      </c>
      <c r="C46" s="75" t="s">
        <v>184</v>
      </c>
      <c r="D46" s="75"/>
      <c r="E46" s="76">
        <v>0</v>
      </c>
      <c r="F46" s="76">
        <v>0</v>
      </c>
      <c r="G46" s="76">
        <v>0</v>
      </c>
      <c r="H46" s="76">
        <v>0</v>
      </c>
      <c r="I46" s="76">
        <v>0</v>
      </c>
      <c r="J46" s="76">
        <v>3</v>
      </c>
      <c r="K46" s="76">
        <v>0</v>
      </c>
      <c r="L46" s="76">
        <v>0</v>
      </c>
      <c r="M46" s="76">
        <v>0</v>
      </c>
      <c r="N46" s="76">
        <v>0</v>
      </c>
      <c r="O46" s="76"/>
      <c r="P46" s="76"/>
      <c r="Q46" s="76"/>
      <c r="R46" s="76"/>
      <c r="S46" s="76"/>
      <c r="T46" s="77">
        <f t="shared" si="1"/>
        <v>3</v>
      </c>
      <c r="U46" s="78"/>
      <c r="V46" s="79">
        <v>0.42083333333333334</v>
      </c>
      <c r="W46" s="80" t="s">
        <v>25</v>
      </c>
      <c r="X46" s="81"/>
      <c r="Y46" s="81"/>
      <c r="Z46" s="82"/>
      <c r="AA46" s="82"/>
      <c r="AB46" s="83"/>
      <c r="AC46" s="84" t="str">
        <f>TEXT( (V47-V46+0.00000000000001),"[hh].mm.ss")</f>
        <v>03.39.12</v>
      </c>
    </row>
    <row r="47" spans="1:29" ht="15.75" thickBot="1">
      <c r="A47" s="85" t="s">
        <v>26</v>
      </c>
      <c r="B47" s="86" t="s">
        <v>56</v>
      </c>
      <c r="C47" s="87"/>
      <c r="D47" s="88"/>
      <c r="E47" s="89">
        <v>0</v>
      </c>
      <c r="F47" s="89">
        <v>0</v>
      </c>
      <c r="G47" s="89">
        <v>0</v>
      </c>
      <c r="H47" s="89">
        <v>0</v>
      </c>
      <c r="I47" s="89">
        <v>0</v>
      </c>
      <c r="J47" s="89">
        <v>1</v>
      </c>
      <c r="K47" s="89">
        <v>0</v>
      </c>
      <c r="L47" s="89">
        <v>0</v>
      </c>
      <c r="M47" s="89">
        <v>0</v>
      </c>
      <c r="N47" s="89">
        <v>0</v>
      </c>
      <c r="O47" s="89"/>
      <c r="P47" s="89"/>
      <c r="Q47" s="89"/>
      <c r="R47" s="89"/>
      <c r="S47" s="89"/>
      <c r="T47" s="90">
        <f t="shared" si="1"/>
        <v>1</v>
      </c>
      <c r="U47" s="91"/>
      <c r="V47" s="92">
        <v>0.57305555555555554</v>
      </c>
      <c r="W47" s="93" t="s">
        <v>28</v>
      </c>
      <c r="X47" s="94"/>
      <c r="Y47" s="94"/>
      <c r="Z47" s="95"/>
      <c r="AA47" s="96"/>
      <c r="AB47" s="97"/>
      <c r="AC47" s="98" t="str">
        <f>TEXT(IF($E45="","",(IF($E46="",T45/(15-(COUNTIF($E45:$S45,""))),(IF($E47="",(T45+T46)/(30-(COUNTIF($E45:$S45,"")+COUNTIF($E46:$S46,""))), (T45+T46+T47)/(45-(COUNTIF($E45:$S45,"")+COUNTIF($E46:$S46,"")+COUNTIF($E47:$S47,"")))))))),"0,00")</f>
        <v>0,13</v>
      </c>
    </row>
    <row r="48" spans="1:29" ht="15.75" thickBot="1">
      <c r="A48" s="64">
        <v>304</v>
      </c>
      <c r="B48" s="65" t="s">
        <v>185</v>
      </c>
      <c r="C48" s="66" t="s">
        <v>189</v>
      </c>
      <c r="D48" s="66"/>
      <c r="E48" s="67">
        <v>0</v>
      </c>
      <c r="F48" s="67">
        <v>0</v>
      </c>
      <c r="G48" s="67">
        <v>0</v>
      </c>
      <c r="H48" s="67">
        <v>0</v>
      </c>
      <c r="I48" s="67">
        <v>0</v>
      </c>
      <c r="J48" s="67">
        <v>0</v>
      </c>
      <c r="K48" s="67">
        <v>0</v>
      </c>
      <c r="L48" s="67">
        <v>1</v>
      </c>
      <c r="M48" s="67">
        <v>0</v>
      </c>
      <c r="N48" s="67">
        <v>0</v>
      </c>
      <c r="O48" s="67"/>
      <c r="P48" s="67"/>
      <c r="Q48" s="67"/>
      <c r="R48" s="67"/>
      <c r="S48" s="67"/>
      <c r="T48" s="68">
        <f t="shared" si="1"/>
        <v>1</v>
      </c>
      <c r="U48" s="69"/>
      <c r="V48" s="70">
        <f>SUM(T48:T50)+IF(ISNUMBER(U48),U48,0)+IF(ISNUMBER(U49),U49,0)+IF(ISNUMBER(U50),U50,0)</f>
        <v>13</v>
      </c>
      <c r="W48" s="71">
        <f>COUNTIF($E48:$S48,0)+COUNTIF($E49:$S49,0)+COUNTIF($E50:$S50,0)</f>
        <v>25</v>
      </c>
      <c r="X48" s="71">
        <f>COUNTIF($E48:$S48,1)+COUNTIF($E49:$S49,1)+COUNTIF($E50:$S50,1)</f>
        <v>2</v>
      </c>
      <c r="Y48" s="71">
        <f>COUNTIF($E48:$S48,2)+COUNTIF($E49:$S49,2)+COUNTIF($E50:$S50,2)</f>
        <v>0</v>
      </c>
      <c r="Z48" s="71">
        <f>COUNTIF($E48:$S48,3)+COUNTIF($E49:$S49,3)+COUNTIF($E50:$S50,3)</f>
        <v>2</v>
      </c>
      <c r="AA48" s="71">
        <f>COUNTIF($E48:$S48,5)+COUNTIF($E49:$S49,5)+COUNTIF($E50:$S50,5)</f>
        <v>1</v>
      </c>
      <c r="AB48" s="72">
        <f>COUNTIF($E48:$S48,"5*")+COUNTIF($E49:$S49,"5*")+COUNTIF($E50:$S50,"5*")</f>
        <v>0</v>
      </c>
      <c r="AC48" s="73">
        <f>COUNTIF($E48:$S48,20)+COUNTIF($E49:$S49,20)+COUNTIF($E50:$S50,20)</f>
        <v>0</v>
      </c>
    </row>
    <row r="49" spans="1:29" ht="16.5" thickBot="1">
      <c r="A49" s="74" t="s">
        <v>35</v>
      </c>
      <c r="B49" s="75" t="s">
        <v>23</v>
      </c>
      <c r="C49" s="75" t="s">
        <v>174</v>
      </c>
      <c r="D49" s="75"/>
      <c r="E49" s="76">
        <v>5</v>
      </c>
      <c r="F49" s="76">
        <v>0</v>
      </c>
      <c r="G49" s="76">
        <v>0</v>
      </c>
      <c r="H49" s="76">
        <v>0</v>
      </c>
      <c r="I49" s="76">
        <v>0</v>
      </c>
      <c r="J49" s="76">
        <v>3</v>
      </c>
      <c r="K49" s="76">
        <v>0</v>
      </c>
      <c r="L49" s="76">
        <v>1</v>
      </c>
      <c r="M49" s="76">
        <v>0</v>
      </c>
      <c r="N49" s="76">
        <v>0</v>
      </c>
      <c r="O49" s="76"/>
      <c r="P49" s="76"/>
      <c r="Q49" s="76"/>
      <c r="R49" s="76"/>
      <c r="S49" s="76"/>
      <c r="T49" s="77">
        <f t="shared" si="1"/>
        <v>9</v>
      </c>
      <c r="U49" s="78"/>
      <c r="V49" s="79">
        <v>0.41944444444444445</v>
      </c>
      <c r="W49" s="80" t="s">
        <v>25</v>
      </c>
      <c r="X49" s="81"/>
      <c r="Y49" s="81"/>
      <c r="Z49" s="82"/>
      <c r="AA49" s="82"/>
      <c r="AB49" s="83"/>
      <c r="AC49" s="84" t="str">
        <f>TEXT( (V50-V49+0.00000000000001),"[hh].mm.ss")</f>
        <v>03.30.41</v>
      </c>
    </row>
    <row r="50" spans="1:29" ht="15.75" thickBot="1">
      <c r="A50" s="85" t="s">
        <v>26</v>
      </c>
      <c r="B50" s="86" t="s">
        <v>56</v>
      </c>
      <c r="C50" s="87"/>
      <c r="D50" s="88"/>
      <c r="E50" s="89">
        <v>0</v>
      </c>
      <c r="F50" s="89">
        <v>0</v>
      </c>
      <c r="G50" s="89">
        <v>0</v>
      </c>
      <c r="H50" s="89">
        <v>0</v>
      </c>
      <c r="I50" s="89">
        <v>0</v>
      </c>
      <c r="J50" s="89">
        <v>3</v>
      </c>
      <c r="K50" s="89">
        <v>0</v>
      </c>
      <c r="L50" s="89">
        <v>0</v>
      </c>
      <c r="M50" s="89">
        <v>0</v>
      </c>
      <c r="N50" s="89">
        <v>0</v>
      </c>
      <c r="O50" s="89"/>
      <c r="P50" s="89"/>
      <c r="Q50" s="89"/>
      <c r="R50" s="89"/>
      <c r="S50" s="89"/>
      <c r="T50" s="90">
        <f t="shared" si="1"/>
        <v>3</v>
      </c>
      <c r="U50" s="91"/>
      <c r="V50" s="92">
        <v>0.56575231481481481</v>
      </c>
      <c r="W50" s="93" t="s">
        <v>28</v>
      </c>
      <c r="X50" s="94"/>
      <c r="Y50" s="94"/>
      <c r="Z50" s="95"/>
      <c r="AA50" s="96"/>
      <c r="AB50" s="97"/>
      <c r="AC50" s="98" t="str">
        <f>TEXT(IF($E48="","",(IF($E49="",T48/(15-(COUNTIF($E48:$S48,""))),(IF($E50="",(T48+T49)/(30-(COUNTIF($E48:$S48,"")+COUNTIF($E49:$S49,""))), (T48+T49+T50)/(45-(COUNTIF($E48:$S48,"")+COUNTIF($E49:$S49,"")+COUNTIF($E50:$S50,"")))))))),"0,00")</f>
        <v>0,43</v>
      </c>
    </row>
    <row r="51" spans="1:29" ht="15.75" thickBot="1">
      <c r="A51" s="64">
        <v>301</v>
      </c>
      <c r="B51" s="65" t="s">
        <v>186</v>
      </c>
      <c r="C51" s="66" t="s">
        <v>187</v>
      </c>
      <c r="D51" s="66"/>
      <c r="E51" s="67">
        <v>0</v>
      </c>
      <c r="F51" s="67">
        <v>0</v>
      </c>
      <c r="G51" s="67">
        <v>0</v>
      </c>
      <c r="H51" s="67">
        <v>0</v>
      </c>
      <c r="I51" s="67">
        <v>1</v>
      </c>
      <c r="J51" s="67">
        <v>0</v>
      </c>
      <c r="K51" s="67">
        <v>2</v>
      </c>
      <c r="L51" s="67">
        <v>5</v>
      </c>
      <c r="M51" s="67">
        <v>0</v>
      </c>
      <c r="N51" s="67">
        <v>0</v>
      </c>
      <c r="O51" s="67"/>
      <c r="P51" s="67"/>
      <c r="Q51" s="67"/>
      <c r="R51" s="67"/>
      <c r="S51" s="67"/>
      <c r="T51" s="68">
        <f t="shared" si="1"/>
        <v>8</v>
      </c>
      <c r="U51" s="69"/>
      <c r="V51" s="70">
        <f>SUM(T51:T53)+IF(ISNUMBER(U51),U51,0)+IF(ISNUMBER(U52),U52,0)+IF(ISNUMBER(U53),U53,0)</f>
        <v>20</v>
      </c>
      <c r="W51" s="71">
        <f>COUNTIF($E51:$S51,0)+COUNTIF($E52:$S52,0)+COUNTIF($E53:$S53,0)</f>
        <v>23</v>
      </c>
      <c r="X51" s="71">
        <f>COUNTIF($E51:$S51,1)+COUNTIF($E52:$S52,1)+COUNTIF($E53:$S53,1)</f>
        <v>3</v>
      </c>
      <c r="Y51" s="71">
        <f>COUNTIF($E51:$S51,2)+COUNTIF($E52:$S52,2)+COUNTIF($E53:$S53,2)</f>
        <v>1</v>
      </c>
      <c r="Z51" s="71">
        <f>COUNTIF($E51:$S51,3)+COUNTIF($E52:$S52,3)+COUNTIF($E53:$S53,3)</f>
        <v>0</v>
      </c>
      <c r="AA51" s="71">
        <f>COUNTIF($E51:$S51,5)+COUNTIF($E52:$S52,5)+COUNTIF($E53:$S53,5)</f>
        <v>3</v>
      </c>
      <c r="AB51" s="72">
        <f>COUNTIF($E51:$S51,"5*")+COUNTIF($E52:$S52,"5*")+COUNTIF($E53:$S53,"5*")</f>
        <v>0</v>
      </c>
      <c r="AC51" s="73">
        <f>COUNTIF($E51:$S51,20)+COUNTIF($E52:$S52,20)+COUNTIF($E53:$S53,20)</f>
        <v>0</v>
      </c>
    </row>
    <row r="52" spans="1:29" ht="16.5" thickBot="1">
      <c r="A52" s="74" t="s">
        <v>41</v>
      </c>
      <c r="B52" s="75" t="s">
        <v>23</v>
      </c>
      <c r="C52" s="75" t="s">
        <v>188</v>
      </c>
      <c r="D52" s="75"/>
      <c r="E52" s="76">
        <v>0</v>
      </c>
      <c r="F52" s="76">
        <v>0</v>
      </c>
      <c r="G52" s="76">
        <v>0</v>
      </c>
      <c r="H52" s="76">
        <v>0</v>
      </c>
      <c r="I52" s="76">
        <v>0</v>
      </c>
      <c r="J52" s="76">
        <v>5</v>
      </c>
      <c r="K52" s="76">
        <v>0</v>
      </c>
      <c r="L52" s="76">
        <v>0</v>
      </c>
      <c r="M52" s="76">
        <v>0</v>
      </c>
      <c r="N52" s="76">
        <v>0</v>
      </c>
      <c r="O52" s="76"/>
      <c r="P52" s="76"/>
      <c r="Q52" s="76"/>
      <c r="R52" s="76"/>
      <c r="S52" s="76"/>
      <c r="T52" s="77">
        <f t="shared" si="1"/>
        <v>5</v>
      </c>
      <c r="U52" s="78"/>
      <c r="V52" s="79">
        <v>0.4201388888888889</v>
      </c>
      <c r="W52" s="80" t="s">
        <v>25</v>
      </c>
      <c r="X52" s="81"/>
      <c r="Y52" s="81"/>
      <c r="Z52" s="82"/>
      <c r="AA52" s="82"/>
      <c r="AB52" s="83"/>
      <c r="AC52" s="84" t="str">
        <f>TEXT( (V53-V52+0.00000000000001),"[hh].mm.ss")</f>
        <v>03.22.01</v>
      </c>
    </row>
    <row r="53" spans="1:29" ht="15.75" thickBot="1">
      <c r="A53" s="85" t="s">
        <v>26</v>
      </c>
      <c r="B53" s="86" t="s">
        <v>56</v>
      </c>
      <c r="C53" s="87"/>
      <c r="D53" s="88"/>
      <c r="E53" s="89">
        <v>0</v>
      </c>
      <c r="F53" s="89">
        <v>0</v>
      </c>
      <c r="G53" s="89">
        <v>0</v>
      </c>
      <c r="H53" s="89">
        <v>0</v>
      </c>
      <c r="I53" s="89">
        <v>1</v>
      </c>
      <c r="J53" s="89">
        <v>5</v>
      </c>
      <c r="K53" s="89">
        <v>1</v>
      </c>
      <c r="L53" s="89">
        <v>0</v>
      </c>
      <c r="M53" s="89">
        <v>0</v>
      </c>
      <c r="N53" s="89">
        <v>0</v>
      </c>
      <c r="O53" s="89"/>
      <c r="P53" s="89"/>
      <c r="Q53" s="89"/>
      <c r="R53" s="89"/>
      <c r="S53" s="89"/>
      <c r="T53" s="90">
        <f t="shared" si="1"/>
        <v>7</v>
      </c>
      <c r="U53" s="91"/>
      <c r="V53" s="92">
        <v>0.56042824074074071</v>
      </c>
      <c r="W53" s="93" t="s">
        <v>28</v>
      </c>
      <c r="X53" s="94"/>
      <c r="Y53" s="94"/>
      <c r="Z53" s="95"/>
      <c r="AA53" s="96"/>
      <c r="AB53" s="97"/>
      <c r="AC53" s="98" t="str">
        <f>TEXT(IF($E51="","",(IF($E52="",T51/(15-(COUNTIF($E51:$S51,""))),(IF($E53="",(T51+T52)/(30-(COUNTIF($E51:$S51,"")+COUNTIF($E52:$S52,""))), (T51+T52+T53)/(45-(COUNTIF($E51:$S51,"")+COUNTIF($E52:$S52,"")+COUNTIF($E53:$S53,"")))))))),"0,00")</f>
        <v>0,67</v>
      </c>
    </row>
    <row r="54" spans="1:29" ht="15.75" thickBot="1">
      <c r="A54" s="64">
        <v>302</v>
      </c>
      <c r="B54" s="65" t="s">
        <v>182</v>
      </c>
      <c r="C54" s="66" t="s">
        <v>183</v>
      </c>
      <c r="D54" s="66"/>
      <c r="E54" s="67">
        <v>1</v>
      </c>
      <c r="F54" s="67">
        <v>0</v>
      </c>
      <c r="G54" s="67">
        <v>0</v>
      </c>
      <c r="H54" s="67">
        <v>0</v>
      </c>
      <c r="I54" s="67">
        <v>0</v>
      </c>
      <c r="J54" s="67">
        <v>1</v>
      </c>
      <c r="K54" s="67">
        <v>0</v>
      </c>
      <c r="L54" s="67">
        <v>0</v>
      </c>
      <c r="M54" s="67">
        <v>0</v>
      </c>
      <c r="N54" s="67">
        <v>0</v>
      </c>
      <c r="O54" s="67"/>
      <c r="P54" s="67"/>
      <c r="Q54" s="67"/>
      <c r="R54" s="67"/>
      <c r="S54" s="67"/>
      <c r="T54" s="68">
        <f t="shared" si="1"/>
        <v>2</v>
      </c>
      <c r="U54" s="69"/>
      <c r="V54" s="70">
        <f>SUM(T54:T56)+IF(ISNUMBER(U54),U54,0)+IF(ISNUMBER(U55),U55,0)+IF(ISNUMBER(U56),U56,0)</f>
        <v>20</v>
      </c>
      <c r="W54" s="71">
        <f>COUNTIF($E54:$S54,0)+COUNTIF($E55:$S55,0)+COUNTIF($E56:$S56,0)</f>
        <v>23</v>
      </c>
      <c r="X54" s="71">
        <f>COUNTIF($E54:$S54,1)+COUNTIF($E55:$S55,1)+COUNTIF($E56:$S56,1)</f>
        <v>3</v>
      </c>
      <c r="Y54" s="71">
        <f>COUNTIF($E54:$S54,2)+COUNTIF($E55:$S55,2)+COUNTIF($E56:$S56,2)</f>
        <v>1</v>
      </c>
      <c r="Z54" s="71">
        <f>COUNTIF($E54:$S54,3)+COUNTIF($E55:$S55,3)+COUNTIF($E56:$S56,3)</f>
        <v>0</v>
      </c>
      <c r="AA54" s="71">
        <f>COUNTIF($E54:$S54,5)+COUNTIF($E55:$S55,5)+COUNTIF($E56:$S56,5)</f>
        <v>3</v>
      </c>
      <c r="AB54" s="72">
        <f>COUNTIF($E54:$S54,"5*")+COUNTIF($E55:$S55,"5*")+COUNTIF($E56:$S56,"5*")</f>
        <v>0</v>
      </c>
      <c r="AC54" s="73">
        <f>COUNTIF($E54:$S54,20)+COUNTIF($E55:$S55,20)+COUNTIF($E56:$S56,20)</f>
        <v>0</v>
      </c>
    </row>
    <row r="55" spans="1:29" ht="16.5" thickBot="1">
      <c r="A55" s="74" t="s">
        <v>44</v>
      </c>
      <c r="B55" s="75" t="s">
        <v>23</v>
      </c>
      <c r="C55" s="75" t="s">
        <v>184</v>
      </c>
      <c r="D55" s="75"/>
      <c r="E55" s="76">
        <v>0</v>
      </c>
      <c r="F55" s="76">
        <v>0</v>
      </c>
      <c r="G55" s="76">
        <v>1</v>
      </c>
      <c r="H55" s="76">
        <v>0</v>
      </c>
      <c r="I55" s="76">
        <v>0</v>
      </c>
      <c r="J55" s="76">
        <v>5</v>
      </c>
      <c r="K55" s="76">
        <v>0</v>
      </c>
      <c r="L55" s="76">
        <v>0</v>
      </c>
      <c r="M55" s="76">
        <v>0</v>
      </c>
      <c r="N55" s="76">
        <v>0</v>
      </c>
      <c r="O55" s="76"/>
      <c r="P55" s="76"/>
      <c r="Q55" s="76"/>
      <c r="R55" s="76"/>
      <c r="S55" s="76"/>
      <c r="T55" s="77">
        <f t="shared" si="1"/>
        <v>6</v>
      </c>
      <c r="U55" s="78"/>
      <c r="V55" s="79">
        <v>0.42152777777777778</v>
      </c>
      <c r="W55" s="80" t="s">
        <v>25</v>
      </c>
      <c r="X55" s="81"/>
      <c r="Y55" s="81"/>
      <c r="Z55" s="82"/>
      <c r="AA55" s="82"/>
      <c r="AB55" s="83"/>
      <c r="AC55" s="84" t="str">
        <f>TEXT( (V56-V55+0.00000000000001),"[hh].mm.ss")</f>
        <v>03.26.12</v>
      </c>
    </row>
    <row r="56" spans="1:29" ht="15.75" thickBot="1">
      <c r="A56" s="85" t="s">
        <v>26</v>
      </c>
      <c r="B56" s="86" t="s">
        <v>56</v>
      </c>
      <c r="C56" s="87"/>
      <c r="D56" s="88"/>
      <c r="E56" s="89">
        <v>2</v>
      </c>
      <c r="F56" s="89">
        <v>0</v>
      </c>
      <c r="G56" s="89">
        <v>0</v>
      </c>
      <c r="H56" s="89">
        <v>0</v>
      </c>
      <c r="I56" s="89">
        <v>0</v>
      </c>
      <c r="J56" s="89">
        <v>5</v>
      </c>
      <c r="K56" s="89">
        <v>0</v>
      </c>
      <c r="L56" s="89">
        <v>5</v>
      </c>
      <c r="M56" s="89">
        <v>0</v>
      </c>
      <c r="N56" s="89">
        <v>0</v>
      </c>
      <c r="O56" s="89"/>
      <c r="P56" s="89"/>
      <c r="Q56" s="89"/>
      <c r="R56" s="89"/>
      <c r="S56" s="89"/>
      <c r="T56" s="90">
        <f t="shared" si="1"/>
        <v>12</v>
      </c>
      <c r="U56" s="91"/>
      <c r="V56" s="92">
        <v>0.56472222222222224</v>
      </c>
      <c r="W56" s="93" t="s">
        <v>28</v>
      </c>
      <c r="X56" s="94"/>
      <c r="Y56" s="94"/>
      <c r="Z56" s="95"/>
      <c r="AA56" s="96"/>
      <c r="AB56" s="97"/>
      <c r="AC56" s="98" t="str">
        <f>TEXT(IF($E54="","",(IF($E55="",T54/(15-(COUNTIF($E54:$S54,""))),(IF($E56="",(T54+T55)/(30-(COUNTIF($E54:$S54,"")+COUNTIF($E55:$S55,""))), (T54+T55+T56)/(45-(COUNTIF($E54:$S54,"")+COUNTIF($E55:$S55,"")+COUNTIF($E56:$S56,"")))))))),"0,00")</f>
        <v>0,67</v>
      </c>
    </row>
    <row r="57" spans="1:29" ht="15.75" thickBot="1">
      <c r="A57" s="64">
        <v>306</v>
      </c>
      <c r="B57" s="65" t="s">
        <v>190</v>
      </c>
      <c r="C57" s="66" t="s">
        <v>112</v>
      </c>
      <c r="D57" s="66"/>
      <c r="E57" s="67">
        <v>0</v>
      </c>
      <c r="F57" s="67">
        <v>0</v>
      </c>
      <c r="G57" s="67">
        <v>0</v>
      </c>
      <c r="H57" s="67">
        <v>0</v>
      </c>
      <c r="I57" s="67">
        <v>1</v>
      </c>
      <c r="J57" s="67">
        <v>5</v>
      </c>
      <c r="K57" s="67">
        <v>5</v>
      </c>
      <c r="L57" s="67">
        <v>0</v>
      </c>
      <c r="M57" s="67">
        <v>0</v>
      </c>
      <c r="N57" s="67">
        <v>0</v>
      </c>
      <c r="O57" s="67"/>
      <c r="P57" s="67"/>
      <c r="Q57" s="67"/>
      <c r="R57" s="67"/>
      <c r="S57" s="67"/>
      <c r="T57" s="68">
        <f t="shared" si="1"/>
        <v>11</v>
      </c>
      <c r="U57" s="69"/>
      <c r="V57" s="70">
        <f>SUM(T57:T59)+IF(ISNUMBER(U57),U57,0)+IF(ISNUMBER(U58),U58,0)+IF(ISNUMBER(U59),U59,0)</f>
        <v>35</v>
      </c>
      <c r="W57" s="71">
        <f>COUNTIF($E57:$S57,0)+COUNTIF($E58:$S58,0)+COUNTIF($E59:$S59,0)</f>
        <v>20</v>
      </c>
      <c r="X57" s="71">
        <f>COUNTIF($E57:$S57,1)+COUNTIF($E58:$S58,1)+COUNTIF($E59:$S59,1)</f>
        <v>3</v>
      </c>
      <c r="Y57" s="71">
        <f>COUNTIF($E57:$S57,2)+COUNTIF($E58:$S58,2)+COUNTIF($E59:$S59,2)</f>
        <v>1</v>
      </c>
      <c r="Z57" s="71">
        <f>COUNTIF($E57:$S57,3)+COUNTIF($E58:$S58,3)+COUNTIF($E59:$S59,3)</f>
        <v>0</v>
      </c>
      <c r="AA57" s="71">
        <f>COUNTIF($E57:$S57,5)+COUNTIF($E58:$S58,5)+COUNTIF($E59:$S59,5)</f>
        <v>6</v>
      </c>
      <c r="AB57" s="72">
        <f>COUNTIF($E57:$S57,"5*")+COUNTIF($E58:$S58,"5*")+COUNTIF($E59:$S59,"5*")</f>
        <v>0</v>
      </c>
      <c r="AC57" s="73">
        <f>COUNTIF($E57:$S57,20)+COUNTIF($E58:$S58,20)+COUNTIF($E59:$S59,20)</f>
        <v>0</v>
      </c>
    </row>
    <row r="58" spans="1:29" ht="16.5" thickBot="1">
      <c r="A58" s="74" t="s">
        <v>48</v>
      </c>
      <c r="B58" s="75" t="s">
        <v>23</v>
      </c>
      <c r="C58" s="75" t="s">
        <v>191</v>
      </c>
      <c r="D58" s="75"/>
      <c r="E58" s="76">
        <v>0</v>
      </c>
      <c r="F58" s="76">
        <v>0</v>
      </c>
      <c r="G58" s="76">
        <v>5</v>
      </c>
      <c r="H58" s="76">
        <v>0</v>
      </c>
      <c r="I58" s="76">
        <v>0</v>
      </c>
      <c r="J58" s="76">
        <v>5</v>
      </c>
      <c r="K58" s="76">
        <v>0</v>
      </c>
      <c r="L58" s="76">
        <v>5</v>
      </c>
      <c r="M58" s="76">
        <v>0</v>
      </c>
      <c r="N58" s="76">
        <v>0</v>
      </c>
      <c r="O58" s="76"/>
      <c r="P58" s="76"/>
      <c r="Q58" s="76"/>
      <c r="R58" s="76"/>
      <c r="S58" s="76"/>
      <c r="T58" s="77">
        <f t="shared" si="1"/>
        <v>15</v>
      </c>
      <c r="U58" s="78"/>
      <c r="V58" s="79">
        <v>0.41875000000000001</v>
      </c>
      <c r="W58" s="80" t="s">
        <v>25</v>
      </c>
      <c r="X58" s="81"/>
      <c r="Y58" s="81"/>
      <c r="Z58" s="82"/>
      <c r="AA58" s="82"/>
      <c r="AB58" s="83"/>
      <c r="AC58" s="84" t="str">
        <f>TEXT( (V59-V58+0.00000000000001),"[hh].mm.ss")</f>
        <v>03.24.40</v>
      </c>
    </row>
    <row r="59" spans="1:29" ht="15.75" thickBot="1">
      <c r="A59" s="85" t="s">
        <v>26</v>
      </c>
      <c r="B59" s="86" t="s">
        <v>56</v>
      </c>
      <c r="C59" s="87"/>
      <c r="D59" s="88"/>
      <c r="E59" s="89">
        <v>1</v>
      </c>
      <c r="F59" s="89">
        <v>0</v>
      </c>
      <c r="G59" s="89">
        <v>0</v>
      </c>
      <c r="H59" s="89">
        <v>0</v>
      </c>
      <c r="I59" s="89">
        <v>2</v>
      </c>
      <c r="J59" s="89">
        <v>5</v>
      </c>
      <c r="K59" s="89">
        <v>0</v>
      </c>
      <c r="L59" s="89">
        <v>1</v>
      </c>
      <c r="M59" s="89">
        <v>0</v>
      </c>
      <c r="N59" s="89">
        <v>0</v>
      </c>
      <c r="O59" s="89"/>
      <c r="P59" s="89"/>
      <c r="Q59" s="89"/>
      <c r="R59" s="89"/>
      <c r="S59" s="89"/>
      <c r="T59" s="90">
        <f t="shared" si="1"/>
        <v>9</v>
      </c>
      <c r="U59" s="91"/>
      <c r="V59" s="92">
        <v>0.56087962962962956</v>
      </c>
      <c r="W59" s="93" t="s">
        <v>28</v>
      </c>
      <c r="X59" s="94"/>
      <c r="Y59" s="94"/>
      <c r="Z59" s="95"/>
      <c r="AA59" s="96"/>
      <c r="AB59" s="97"/>
      <c r="AC59" s="98" t="str">
        <f>TEXT(IF($E57="","",(IF($E58="",T57/(15-(COUNTIF($E57:$S57,""))),(IF($E59="",(T57+T58)/(30-(COUNTIF($E57:$S57,"")+COUNTIF($E58:$S58,""))), (T57+T58+T59)/(45-(COUNTIF($E57:$S57,"")+COUNTIF($E58:$S58,"")+COUNTIF($E59:$S59,"")))))))),"0,00")</f>
        <v>1,17</v>
      </c>
    </row>
    <row r="60" spans="1:29" ht="15.75" thickBot="1">
      <c r="A60" s="64">
        <v>305</v>
      </c>
      <c r="B60" s="65" t="s">
        <v>192</v>
      </c>
      <c r="C60" s="66" t="s">
        <v>193</v>
      </c>
      <c r="D60" s="66"/>
      <c r="E60" s="67">
        <v>1</v>
      </c>
      <c r="F60" s="67">
        <v>0</v>
      </c>
      <c r="G60" s="67">
        <v>0</v>
      </c>
      <c r="H60" s="67">
        <v>5</v>
      </c>
      <c r="I60" s="67">
        <v>0</v>
      </c>
      <c r="J60" s="67">
        <v>5</v>
      </c>
      <c r="K60" s="67">
        <v>1</v>
      </c>
      <c r="L60" s="67">
        <v>0</v>
      </c>
      <c r="M60" s="67">
        <v>0</v>
      </c>
      <c r="N60" s="67">
        <v>0</v>
      </c>
      <c r="O60" s="67"/>
      <c r="P60" s="67"/>
      <c r="Q60" s="67"/>
      <c r="R60" s="67"/>
      <c r="S60" s="67"/>
      <c r="T60" s="68">
        <f t="shared" si="1"/>
        <v>12</v>
      </c>
      <c r="U60" s="69"/>
      <c r="V60" s="70">
        <f>SUM(T60:T62)+IF(ISNUMBER(U60),U60,0)+IF(ISNUMBER(U61),U61,0)+IF(ISNUMBER(U62),U62,0)</f>
        <v>35</v>
      </c>
      <c r="W60" s="71">
        <f>COUNTIF($E60:$S60,0)+COUNTIF($E61:$S61,0)+COUNTIF($E62:$S62,0)</f>
        <v>18</v>
      </c>
      <c r="X60" s="71">
        <f>COUNTIF($E60:$S60,1)+COUNTIF($E61:$S61,1)+COUNTIF($E62:$S62,1)</f>
        <v>5</v>
      </c>
      <c r="Y60" s="71">
        <f>COUNTIF($E60:$S60,2)+COUNTIF($E61:$S61,2)+COUNTIF($E62:$S62,2)</f>
        <v>1</v>
      </c>
      <c r="Z60" s="71">
        <f>COUNTIF($E60:$S60,3)+COUNTIF($E61:$S61,3)+COUNTIF($E62:$S62,3)</f>
        <v>1</v>
      </c>
      <c r="AA60" s="71">
        <f>COUNTIF($E60:$S60,5)+COUNTIF($E61:$S61,5)+COUNTIF($E62:$S62,5)</f>
        <v>5</v>
      </c>
      <c r="AB60" s="72">
        <f>COUNTIF($E60:$S60,"5*")+COUNTIF($E61:$S61,"5*")+COUNTIF($E62:$S62,"5*")</f>
        <v>0</v>
      </c>
      <c r="AC60" s="73">
        <f>COUNTIF($E60:$S60,20)+COUNTIF($E61:$S61,20)+COUNTIF($E62:$S62,20)</f>
        <v>0</v>
      </c>
    </row>
    <row r="61" spans="1:29" ht="16.5" thickBot="1">
      <c r="A61" s="74" t="s">
        <v>71</v>
      </c>
      <c r="B61" s="75" t="s">
        <v>23</v>
      </c>
      <c r="C61" s="75" t="s">
        <v>191</v>
      </c>
      <c r="D61" s="75"/>
      <c r="E61" s="76">
        <v>1</v>
      </c>
      <c r="F61" s="76">
        <v>0</v>
      </c>
      <c r="G61" s="76">
        <v>0</v>
      </c>
      <c r="H61" s="76">
        <v>0</v>
      </c>
      <c r="I61" s="76">
        <v>0</v>
      </c>
      <c r="J61" s="76">
        <v>5</v>
      </c>
      <c r="K61" s="76">
        <v>0</v>
      </c>
      <c r="L61" s="76">
        <v>0</v>
      </c>
      <c r="M61" s="76">
        <v>0</v>
      </c>
      <c r="N61" s="76">
        <v>0</v>
      </c>
      <c r="O61" s="76"/>
      <c r="P61" s="76"/>
      <c r="Q61" s="76"/>
      <c r="R61" s="76"/>
      <c r="S61" s="76"/>
      <c r="T61" s="77">
        <f t="shared" si="1"/>
        <v>6</v>
      </c>
      <c r="U61" s="78"/>
      <c r="V61" s="79">
        <v>0.41805555555555557</v>
      </c>
      <c r="W61" s="80" t="s">
        <v>25</v>
      </c>
      <c r="X61" s="81"/>
      <c r="Y61" s="81"/>
      <c r="Z61" s="82"/>
      <c r="AA61" s="82"/>
      <c r="AB61" s="83"/>
      <c r="AC61" s="84" t="str">
        <f>TEXT( (V62-V61+0.00000000000001),"[hh].mm.ss")</f>
        <v>03.13.26</v>
      </c>
    </row>
    <row r="62" spans="1:29" ht="15.75" thickBot="1">
      <c r="A62" s="85" t="s">
        <v>26</v>
      </c>
      <c r="B62" s="86" t="s">
        <v>56</v>
      </c>
      <c r="C62" s="87"/>
      <c r="D62" s="88"/>
      <c r="E62" s="89">
        <v>0</v>
      </c>
      <c r="F62" s="89">
        <v>0</v>
      </c>
      <c r="G62" s="89">
        <v>3</v>
      </c>
      <c r="H62" s="89">
        <v>1</v>
      </c>
      <c r="I62" s="89">
        <v>5</v>
      </c>
      <c r="J62" s="89">
        <v>5</v>
      </c>
      <c r="K62" s="89">
        <v>1</v>
      </c>
      <c r="L62" s="89">
        <v>2</v>
      </c>
      <c r="M62" s="89">
        <v>0</v>
      </c>
      <c r="N62" s="89">
        <v>0</v>
      </c>
      <c r="O62" s="89"/>
      <c r="P62" s="89"/>
      <c r="Q62" s="89"/>
      <c r="R62" s="89"/>
      <c r="S62" s="89"/>
      <c r="T62" s="90">
        <f t="shared" si="1"/>
        <v>17</v>
      </c>
      <c r="U62" s="91"/>
      <c r="V62" s="92">
        <v>0.55238425925925927</v>
      </c>
      <c r="W62" s="93" t="s">
        <v>28</v>
      </c>
      <c r="X62" s="94"/>
      <c r="Y62" s="94"/>
      <c r="Z62" s="95"/>
      <c r="AA62" s="96"/>
      <c r="AB62" s="97"/>
      <c r="AC62" s="98" t="str">
        <f>TEXT(IF($E60="","",(IF($E61="",T60/(15-(COUNTIF($E60:$S60,""))),(IF($E62="",(T60+T61)/(30-(COUNTIF($E60:$S60,"")+COUNTIF($E61:$S61,""))), (T60+T61+T62)/(45-(COUNTIF($E60:$S60,"")+COUNTIF($E61:$S61,"")+COUNTIF($E62:$S62,"")))))))),"0,00")</f>
        <v>1,17</v>
      </c>
    </row>
    <row r="63" spans="1:29" ht="15.75" thickBot="1">
      <c r="A63" s="64">
        <v>308</v>
      </c>
      <c r="B63" s="65" t="s">
        <v>195</v>
      </c>
      <c r="C63" s="66" t="s">
        <v>196</v>
      </c>
      <c r="D63" s="66"/>
      <c r="E63" s="67">
        <v>2</v>
      </c>
      <c r="F63" s="67">
        <v>0</v>
      </c>
      <c r="G63" s="67">
        <v>3</v>
      </c>
      <c r="H63" s="67">
        <v>0</v>
      </c>
      <c r="I63" s="67">
        <v>1</v>
      </c>
      <c r="J63" s="67">
        <v>5</v>
      </c>
      <c r="K63" s="67">
        <v>0</v>
      </c>
      <c r="L63" s="67">
        <v>3</v>
      </c>
      <c r="M63" s="67">
        <v>0</v>
      </c>
      <c r="N63" s="67">
        <v>0</v>
      </c>
      <c r="O63" s="67"/>
      <c r="P63" s="67"/>
      <c r="Q63" s="67"/>
      <c r="R63" s="67"/>
      <c r="S63" s="67"/>
      <c r="T63" s="68">
        <f t="shared" si="1"/>
        <v>14</v>
      </c>
      <c r="U63" s="69"/>
      <c r="V63" s="70">
        <f>SUM(T63:T65)+IF(ISNUMBER(U63),U63,0)+IF(ISNUMBER(U64),U64,0)+IF(ISNUMBER(U65),U65,0)</f>
        <v>53</v>
      </c>
      <c r="W63" s="71">
        <f>COUNTIF($E63:$S63,0)+COUNTIF($E64:$S64,0)+COUNTIF($E65:$S65,0)</f>
        <v>13</v>
      </c>
      <c r="X63" s="71">
        <f>COUNTIF($E63:$S63,1)+COUNTIF($E64:$S64,1)+COUNTIF($E65:$S65,1)</f>
        <v>4</v>
      </c>
      <c r="Y63" s="71">
        <f>COUNTIF($E63:$S63,2)+COUNTIF($E64:$S64,2)+COUNTIF($E65:$S65,2)</f>
        <v>2</v>
      </c>
      <c r="Z63" s="71">
        <f>COUNTIF($E63:$S63,3)+COUNTIF($E64:$S64,3)+COUNTIF($E65:$S65,3)</f>
        <v>5</v>
      </c>
      <c r="AA63" s="71">
        <f>COUNTIF($E63:$S63,5)+COUNTIF($E64:$S64,5)+COUNTIF($E65:$S65,5)</f>
        <v>6</v>
      </c>
      <c r="AB63" s="72">
        <f>COUNTIF($E63:$S63,"5*")+COUNTIF($E64:$S64,"5*")+COUNTIF($E65:$S65,"5*")</f>
        <v>0</v>
      </c>
      <c r="AC63" s="73">
        <f>COUNTIF($E63:$S63,20)+COUNTIF($E64:$S64,20)+COUNTIF($E65:$S65,20)</f>
        <v>0</v>
      </c>
    </row>
    <row r="64" spans="1:29" ht="16.5" thickBot="1">
      <c r="A64" s="74" t="s">
        <v>74</v>
      </c>
      <c r="B64" s="75" t="s">
        <v>23</v>
      </c>
      <c r="C64" s="75" t="s">
        <v>188</v>
      </c>
      <c r="D64" s="75"/>
      <c r="E64" s="76">
        <v>5</v>
      </c>
      <c r="F64" s="76">
        <v>0</v>
      </c>
      <c r="G64" s="76">
        <v>5</v>
      </c>
      <c r="H64" s="76">
        <v>5</v>
      </c>
      <c r="I64" s="76">
        <v>1</v>
      </c>
      <c r="J64" s="76">
        <v>3</v>
      </c>
      <c r="K64" s="76">
        <v>0</v>
      </c>
      <c r="L64" s="76">
        <v>3</v>
      </c>
      <c r="M64" s="76">
        <v>0</v>
      </c>
      <c r="N64" s="76">
        <v>0</v>
      </c>
      <c r="O64" s="76"/>
      <c r="P64" s="76"/>
      <c r="Q64" s="76"/>
      <c r="R64" s="76"/>
      <c r="S64" s="76"/>
      <c r="T64" s="77">
        <f t="shared" si="1"/>
        <v>22</v>
      </c>
      <c r="U64" s="78"/>
      <c r="V64" s="79">
        <v>0.41736111111111113</v>
      </c>
      <c r="W64" s="80" t="s">
        <v>25</v>
      </c>
      <c r="X64" s="81"/>
      <c r="Y64" s="81"/>
      <c r="Z64" s="82"/>
      <c r="AA64" s="82"/>
      <c r="AB64" s="83"/>
      <c r="AC64" s="84" t="str">
        <f>TEXT( (V65-V64+0.00000000000001),"[hh].mm.ss")</f>
        <v>07.22.18</v>
      </c>
    </row>
    <row r="65" spans="1:29" ht="15.75" thickBot="1">
      <c r="A65" s="85" t="s">
        <v>26</v>
      </c>
      <c r="B65" s="86" t="s">
        <v>197</v>
      </c>
      <c r="C65" s="87"/>
      <c r="D65" s="88"/>
      <c r="E65" s="89">
        <v>2</v>
      </c>
      <c r="F65" s="89">
        <v>0</v>
      </c>
      <c r="G65" s="89">
        <v>1</v>
      </c>
      <c r="H65" s="89">
        <v>0</v>
      </c>
      <c r="I65" s="89">
        <v>5</v>
      </c>
      <c r="J65" s="89">
        <v>5</v>
      </c>
      <c r="K65" s="89">
        <v>1</v>
      </c>
      <c r="L65" s="89">
        <v>3</v>
      </c>
      <c r="M65" s="89">
        <v>0</v>
      </c>
      <c r="N65" s="89">
        <v>0</v>
      </c>
      <c r="O65" s="89"/>
      <c r="P65" s="89"/>
      <c r="Q65" s="89"/>
      <c r="R65" s="89"/>
      <c r="S65" s="89"/>
      <c r="T65" s="90">
        <f t="shared" si="1"/>
        <v>17</v>
      </c>
      <c r="U65" s="91"/>
      <c r="V65" s="92">
        <v>0.72451388888888879</v>
      </c>
      <c r="W65" s="93" t="s">
        <v>28</v>
      </c>
      <c r="X65" s="94"/>
      <c r="Y65" s="94"/>
      <c r="Z65" s="95"/>
      <c r="AA65" s="96"/>
      <c r="AB65" s="97"/>
      <c r="AC65" s="98" t="str">
        <f>TEXT(IF($E63="","",(IF($E64="",T63/(15-(COUNTIF($E63:$S63,""))),(IF($E65="",(T63+T64)/(30-(COUNTIF($E63:$S63,"")+COUNTIF($E64:$S64,""))), (T63+T64+T65)/(45-(COUNTIF($E63:$S63,"")+COUNTIF($E64:$S64,"")+COUNTIF($E65:$S65,"")))))))),"0,00")</f>
        <v>1,77</v>
      </c>
    </row>
    <row r="66" spans="1:29" ht="15.75" thickBot="1">
      <c r="A66" s="64">
        <v>317</v>
      </c>
      <c r="B66" s="65" t="s">
        <v>214</v>
      </c>
      <c r="C66" s="66" t="s">
        <v>67</v>
      </c>
      <c r="D66" s="66"/>
      <c r="E66" s="67">
        <v>3</v>
      </c>
      <c r="F66" s="67">
        <v>0</v>
      </c>
      <c r="G66" s="67">
        <v>3</v>
      </c>
      <c r="H66" s="67">
        <v>3</v>
      </c>
      <c r="I66" s="67">
        <v>5</v>
      </c>
      <c r="J66" s="67">
        <v>3</v>
      </c>
      <c r="K66" s="67">
        <v>3</v>
      </c>
      <c r="L66" s="67">
        <v>3</v>
      </c>
      <c r="M66" s="67">
        <v>1</v>
      </c>
      <c r="N66" s="67">
        <v>1</v>
      </c>
      <c r="O66" s="67"/>
      <c r="P66" s="67"/>
      <c r="Q66" s="67"/>
      <c r="R66" s="67"/>
      <c r="S66" s="67"/>
      <c r="T66" s="68">
        <f t="shared" si="1"/>
        <v>25</v>
      </c>
      <c r="U66" s="69"/>
      <c r="V66" s="70">
        <f>SUM(T66:T68)+IF(ISNUMBER(U66),U66,0)+IF(ISNUMBER(U67),U67,0)+IF(ISNUMBER(U68),U68,0)</f>
        <v>81</v>
      </c>
      <c r="W66" s="71">
        <f>COUNTIF($E66:$S66,0)+COUNTIF($E67:$S67,0)+COUNTIF($E68:$S68,0)</f>
        <v>3</v>
      </c>
      <c r="X66" s="71">
        <f>COUNTIF($E66:$S66,1)+COUNTIF($E67:$S67,1)+COUNTIF($E68:$S68,1)</f>
        <v>3</v>
      </c>
      <c r="Y66" s="71">
        <f>COUNTIF($E66:$S66,2)+COUNTIF($E67:$S67,2)+COUNTIF($E68:$S68,2)</f>
        <v>2</v>
      </c>
      <c r="Z66" s="71">
        <f>COUNTIF($E66:$S66,3)+COUNTIF($E67:$S67,3)+COUNTIF($E68:$S68,3)</f>
        <v>18</v>
      </c>
      <c r="AA66" s="71">
        <f>COUNTIF($E66:$S66,5)+COUNTIF($E67:$S67,5)+COUNTIF($E68:$S68,5)</f>
        <v>4</v>
      </c>
      <c r="AB66" s="72">
        <f>COUNTIF($E66:$S66,"5*")+COUNTIF($E67:$S67,"5*")+COUNTIF($E68:$S68,"5*")</f>
        <v>0</v>
      </c>
      <c r="AC66" s="73">
        <f>COUNTIF($E66:$S66,20)+COUNTIF($E67:$S67,20)+COUNTIF($E68:$S68,20)</f>
        <v>0</v>
      </c>
    </row>
    <row r="67" spans="1:29" ht="16.5" thickBot="1">
      <c r="A67" s="74" t="s">
        <v>98</v>
      </c>
      <c r="B67" s="75" t="s">
        <v>215</v>
      </c>
      <c r="C67" s="75" t="s">
        <v>216</v>
      </c>
      <c r="D67" s="75"/>
      <c r="E67" s="76">
        <v>3</v>
      </c>
      <c r="F67" s="76">
        <v>0</v>
      </c>
      <c r="G67" s="76">
        <v>3</v>
      </c>
      <c r="H67" s="76">
        <v>3</v>
      </c>
      <c r="I67" s="76">
        <v>3</v>
      </c>
      <c r="J67" s="76">
        <v>5</v>
      </c>
      <c r="K67" s="76">
        <v>3</v>
      </c>
      <c r="L67" s="76">
        <v>3</v>
      </c>
      <c r="M67" s="76">
        <v>1</v>
      </c>
      <c r="N67" s="76">
        <v>2</v>
      </c>
      <c r="O67" s="76"/>
      <c r="P67" s="76"/>
      <c r="Q67" s="76"/>
      <c r="R67" s="76"/>
      <c r="S67" s="76"/>
      <c r="T67" s="77">
        <f t="shared" si="1"/>
        <v>26</v>
      </c>
      <c r="U67" s="78"/>
      <c r="V67" s="79">
        <v>0.41666666666666669</v>
      </c>
      <c r="W67" s="80" t="s">
        <v>25</v>
      </c>
      <c r="X67" s="81"/>
      <c r="Y67" s="81"/>
      <c r="Z67" s="82"/>
      <c r="AA67" s="82"/>
      <c r="AB67" s="83"/>
      <c r="AC67" s="84" t="str">
        <f>TEXT( (V68-V67+0.00000000000001),"[hh].mm.ss")</f>
        <v>05.18.12</v>
      </c>
    </row>
    <row r="68" spans="1:29" ht="15.75" thickBot="1">
      <c r="A68" s="85" t="s">
        <v>26</v>
      </c>
      <c r="B68" s="86" t="s">
        <v>56</v>
      </c>
      <c r="C68" s="87"/>
      <c r="D68" s="88"/>
      <c r="E68" s="89">
        <v>3</v>
      </c>
      <c r="F68" s="89">
        <v>0</v>
      </c>
      <c r="G68" s="89">
        <v>3</v>
      </c>
      <c r="H68" s="89">
        <v>3</v>
      </c>
      <c r="I68" s="89">
        <v>3</v>
      </c>
      <c r="J68" s="89">
        <v>5</v>
      </c>
      <c r="K68" s="89">
        <v>5</v>
      </c>
      <c r="L68" s="89">
        <v>3</v>
      </c>
      <c r="M68" s="89">
        <v>3</v>
      </c>
      <c r="N68" s="89">
        <v>2</v>
      </c>
      <c r="O68" s="89"/>
      <c r="P68" s="89"/>
      <c r="Q68" s="89"/>
      <c r="R68" s="89"/>
      <c r="S68" s="89"/>
      <c r="T68" s="90">
        <f t="shared" si="1"/>
        <v>30</v>
      </c>
      <c r="U68" s="91"/>
      <c r="V68" s="92">
        <v>0.63763888888888887</v>
      </c>
      <c r="W68" s="93" t="s">
        <v>28</v>
      </c>
      <c r="X68" s="94"/>
      <c r="Y68" s="94"/>
      <c r="Z68" s="95"/>
      <c r="AA68" s="96"/>
      <c r="AB68" s="97"/>
      <c r="AC68" s="98" t="str">
        <f>TEXT(IF($E66="","",(IF($E67="",T66/(15-(COUNTIF($E66:$S66,""))),(IF($E68="",(T66+T67)/(30-(COUNTIF($E66:$S66,"")+COUNTIF($E67:$S67,""))), (T66+T67+T68)/(45-(COUNTIF($E66:$S66,"")+COUNTIF($E67:$S67,"")+COUNTIF($E68:$S68,"")))))))),"0,00")</f>
        <v>2,70</v>
      </c>
    </row>
    <row r="69" spans="1:29" ht="15.75" thickTop="1">
      <c r="A69" s="100" t="s">
        <v>199</v>
      </c>
      <c r="B69" s="101"/>
      <c r="C69" s="101"/>
      <c r="D69" s="101"/>
      <c r="E69" s="101"/>
      <c r="F69" s="101"/>
      <c r="G69" s="101"/>
      <c r="H69" s="101"/>
      <c r="I69" s="101"/>
      <c r="J69" s="101"/>
      <c r="K69" s="101"/>
      <c r="L69" s="101"/>
      <c r="M69" s="101"/>
      <c r="N69" s="101"/>
      <c r="O69" s="101"/>
      <c r="P69" s="101"/>
      <c r="Q69" s="101"/>
      <c r="R69" s="101"/>
      <c r="S69" s="101"/>
      <c r="T69" s="101"/>
      <c r="U69" s="101"/>
      <c r="V69" s="101"/>
      <c r="W69" s="102"/>
      <c r="X69" s="102"/>
      <c r="Y69" s="102"/>
      <c r="Z69" s="102"/>
      <c r="AA69" s="102"/>
      <c r="AB69" s="102"/>
      <c r="AC69" s="103"/>
    </row>
  </sheetData>
  <mergeCells count="2">
    <mergeCell ref="A1:AC1"/>
    <mergeCell ref="A35:AC35"/>
  </mergeCells>
  <pageMargins left="0.70866141732283472" right="0.70866141732283472" top="0.78740157480314965" bottom="0.78740157480314965" header="0.31496062992125984" footer="0.31496062992125984"/>
  <pageSetup paperSize="9" scale="73" orientation="landscape" horizontalDpi="0" verticalDpi="0" r:id="rId1"/>
  <colBreaks count="1" manualBreakCount="1">
    <brk id="29" max="67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C26"/>
  <sheetViews>
    <sheetView zoomScale="90" zoomScaleNormal="90" workbookViewId="0">
      <selection activeCell="Q10" sqref="Q10"/>
    </sheetView>
  </sheetViews>
  <sheetFormatPr defaultRowHeight="15"/>
  <cols>
    <col min="1" max="1" width="5.42578125" customWidth="1"/>
    <col min="2" max="2" width="13.85546875" customWidth="1"/>
    <col min="5" max="19" width="4.5703125" customWidth="1"/>
    <col min="22" max="22" width="10.140625" customWidth="1"/>
    <col min="23" max="28" width="4.5703125" customWidth="1"/>
    <col min="29" max="29" width="6.28515625" customWidth="1"/>
  </cols>
  <sheetData>
    <row r="1" spans="1:29" ht="50.25" thickTop="1">
      <c r="A1" s="116" t="s">
        <v>18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7"/>
      <c r="X1" s="117"/>
      <c r="Y1" s="117"/>
      <c r="Z1" s="117"/>
      <c r="AA1" s="117"/>
      <c r="AB1" s="117"/>
      <c r="AC1" s="118"/>
    </row>
    <row r="2" spans="1:29" ht="50.25" thickBot="1">
      <c r="A2" s="59"/>
      <c r="B2" s="57"/>
      <c r="C2" s="61" t="s">
        <v>1</v>
      </c>
      <c r="D2" s="61"/>
      <c r="E2" s="60"/>
      <c r="F2" s="60"/>
      <c r="G2" s="60"/>
      <c r="H2" s="60"/>
      <c r="I2" s="60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63" t="s">
        <v>19</v>
      </c>
      <c r="AC2" s="62"/>
    </row>
    <row r="3" spans="1:29" ht="34.5">
      <c r="A3" s="13"/>
      <c r="B3" s="42" t="s">
        <v>3</v>
      </c>
      <c r="C3" s="2"/>
      <c r="D3" s="2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44">
        <v>10</v>
      </c>
    </row>
    <row r="4" spans="1:29" ht="15.75">
      <c r="A4" s="18">
        <v>0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40" t="s">
        <v>4</v>
      </c>
      <c r="AB4" s="7"/>
      <c r="AC4" s="14"/>
    </row>
    <row r="5" spans="1:29" ht="16.5" thickBot="1">
      <c r="A5" s="12"/>
      <c r="B5" s="37" t="s">
        <v>13</v>
      </c>
      <c r="C5" s="4"/>
      <c r="D5" s="4"/>
      <c r="E5" s="5"/>
      <c r="F5" s="5"/>
      <c r="G5" s="5"/>
      <c r="H5" s="5"/>
      <c r="I5" s="5"/>
      <c r="J5" s="5"/>
      <c r="K5" s="5"/>
      <c r="L5" s="5"/>
      <c r="M5" s="5"/>
      <c r="N5" s="5"/>
      <c r="O5" s="38" t="s">
        <v>5</v>
      </c>
      <c r="P5" s="5"/>
      <c r="Q5" s="5"/>
      <c r="R5" s="5"/>
      <c r="S5" s="5"/>
      <c r="T5" s="1"/>
      <c r="U5" s="1"/>
      <c r="V5" s="39">
        <v>43345</v>
      </c>
      <c r="W5" s="11"/>
      <c r="X5" s="11"/>
      <c r="Y5" s="11"/>
      <c r="Z5" s="1"/>
      <c r="AA5" s="41" t="s">
        <v>6</v>
      </c>
      <c r="AB5" s="6"/>
      <c r="AC5" s="15"/>
    </row>
    <row r="6" spans="1:29">
      <c r="A6" s="28"/>
      <c r="B6" s="16"/>
      <c r="C6" s="16"/>
      <c r="D6" s="16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29" t="s">
        <v>7</v>
      </c>
      <c r="U6" s="21"/>
      <c r="V6" s="23"/>
      <c r="W6" s="33" t="s">
        <v>8</v>
      </c>
      <c r="X6" s="34"/>
      <c r="Y6" s="34"/>
      <c r="Z6" s="35"/>
      <c r="AA6" s="35"/>
      <c r="AB6" s="35"/>
      <c r="AC6" s="36"/>
    </row>
    <row r="7" spans="1:29" ht="15.75" thickBot="1">
      <c r="A7" s="30"/>
      <c r="B7" s="20"/>
      <c r="C7" s="20"/>
      <c r="D7" s="20"/>
      <c r="E7" s="31">
        <v>1</v>
      </c>
      <c r="F7" s="31">
        <v>2</v>
      </c>
      <c r="G7" s="31">
        <v>3</v>
      </c>
      <c r="H7" s="31">
        <v>4</v>
      </c>
      <c r="I7" s="31">
        <v>5</v>
      </c>
      <c r="J7" s="31">
        <v>6</v>
      </c>
      <c r="K7" s="31">
        <v>7</v>
      </c>
      <c r="L7" s="31">
        <v>8</v>
      </c>
      <c r="M7" s="31">
        <v>9</v>
      </c>
      <c r="N7" s="31">
        <v>10</v>
      </c>
      <c r="O7" s="31">
        <v>11</v>
      </c>
      <c r="P7" s="31">
        <v>12</v>
      </c>
      <c r="Q7" s="31">
        <v>13</v>
      </c>
      <c r="R7" s="31">
        <v>14</v>
      </c>
      <c r="S7" s="31">
        <v>15</v>
      </c>
      <c r="T7" s="32" t="s">
        <v>9</v>
      </c>
      <c r="U7" s="32" t="s">
        <v>10</v>
      </c>
      <c r="V7" s="22" t="s">
        <v>11</v>
      </c>
      <c r="W7" s="24">
        <v>0</v>
      </c>
      <c r="X7" s="25">
        <v>1</v>
      </c>
      <c r="Y7" s="25">
        <v>2</v>
      </c>
      <c r="Z7" s="25">
        <v>3</v>
      </c>
      <c r="AA7" s="25">
        <v>5</v>
      </c>
      <c r="AB7" s="27" t="s">
        <v>12</v>
      </c>
      <c r="AC7" s="26">
        <v>20</v>
      </c>
    </row>
    <row r="8" spans="1:29" ht="15.75" thickBot="1">
      <c r="A8" s="64">
        <v>355</v>
      </c>
      <c r="B8" s="65" t="s">
        <v>185</v>
      </c>
      <c r="C8" s="66" t="s">
        <v>200</v>
      </c>
      <c r="D8" s="66"/>
      <c r="E8" s="67">
        <v>0</v>
      </c>
      <c r="F8" s="67">
        <v>0</v>
      </c>
      <c r="G8" s="67">
        <v>0</v>
      </c>
      <c r="H8" s="67">
        <v>0</v>
      </c>
      <c r="I8" s="67">
        <v>0</v>
      </c>
      <c r="J8" s="67">
        <v>0</v>
      </c>
      <c r="K8" s="67">
        <v>0</v>
      </c>
      <c r="L8" s="67">
        <v>0</v>
      </c>
      <c r="M8" s="67">
        <v>0</v>
      </c>
      <c r="N8" s="67">
        <v>0</v>
      </c>
      <c r="O8" s="67"/>
      <c r="P8" s="67"/>
      <c r="Q8" s="67"/>
      <c r="R8" s="67"/>
      <c r="S8" s="67"/>
      <c r="T8" s="68">
        <f t="shared" ref="T8:T25" si="0">IF(E8="","",SUM(E8:S8)+(COUNTIF(E8:S8,"5*")*5))</f>
        <v>0</v>
      </c>
      <c r="U8" s="69"/>
      <c r="V8" s="70">
        <f>SUM(T8:T10)+IF(ISNUMBER(U8),U8,0)+IF(ISNUMBER(U9),U9,0)+IF(ISNUMBER(U10),U10,0)</f>
        <v>3</v>
      </c>
      <c r="W8" s="71">
        <f>COUNTIF($E8:$S8,0)+COUNTIF($E9:$S9,0)+COUNTIF($E10:$S10,0)</f>
        <v>29</v>
      </c>
      <c r="X8" s="71">
        <f>COUNTIF($E8:$S8,1)+COUNTIF($E9:$S9,1)+COUNTIF($E10:$S10,1)</f>
        <v>0</v>
      </c>
      <c r="Y8" s="71">
        <f>COUNTIF($E8:$S8,2)+COUNTIF($E9:$S9,2)+COUNTIF($E10:$S10,2)</f>
        <v>0</v>
      </c>
      <c r="Z8" s="71">
        <f>COUNTIF($E8:$S8,3)+COUNTIF($E9:$S9,3)+COUNTIF($E10:$S10,3)</f>
        <v>1</v>
      </c>
      <c r="AA8" s="71">
        <f>COUNTIF($E8:$S8,5)+COUNTIF($E9:$S9,5)+COUNTIF($E10:$S10,5)</f>
        <v>0</v>
      </c>
      <c r="AB8" s="72">
        <f>COUNTIF($E8:$S8,"5*")+COUNTIF($E9:$S9,"5*")+COUNTIF($E10:$S10,"5*")</f>
        <v>0</v>
      </c>
      <c r="AC8" s="73">
        <f>COUNTIF($E8:$S8,20)+COUNTIF($E9:$S9,20)+COUNTIF($E10:$S10,20)</f>
        <v>0</v>
      </c>
    </row>
    <row r="9" spans="1:29" ht="16.5" thickBot="1">
      <c r="A9" s="74" t="s">
        <v>22</v>
      </c>
      <c r="B9" s="75" t="s">
        <v>201</v>
      </c>
      <c r="C9" s="75" t="s">
        <v>202</v>
      </c>
      <c r="D9" s="75"/>
      <c r="E9" s="76">
        <v>0</v>
      </c>
      <c r="F9" s="76">
        <v>0</v>
      </c>
      <c r="G9" s="76">
        <v>0</v>
      </c>
      <c r="H9" s="76">
        <v>0</v>
      </c>
      <c r="I9" s="76">
        <v>0</v>
      </c>
      <c r="J9" s="76">
        <v>3</v>
      </c>
      <c r="K9" s="76">
        <v>0</v>
      </c>
      <c r="L9" s="76">
        <v>0</v>
      </c>
      <c r="M9" s="76">
        <v>0</v>
      </c>
      <c r="N9" s="76">
        <v>0</v>
      </c>
      <c r="O9" s="76"/>
      <c r="P9" s="76"/>
      <c r="Q9" s="76"/>
      <c r="R9" s="76"/>
      <c r="S9" s="76"/>
      <c r="T9" s="77">
        <f t="shared" si="0"/>
        <v>3</v>
      </c>
      <c r="U9" s="78"/>
      <c r="V9" s="79">
        <v>0.42430555555555555</v>
      </c>
      <c r="W9" s="80" t="s">
        <v>25</v>
      </c>
      <c r="X9" s="81"/>
      <c r="Y9" s="81"/>
      <c r="Z9" s="82"/>
      <c r="AA9" s="82"/>
      <c r="AB9" s="83"/>
      <c r="AC9" s="84" t="str">
        <f>TEXT( (V10-V9+0.00000000000001),"[hh].mm.ss")</f>
        <v>03.25.12</v>
      </c>
    </row>
    <row r="10" spans="1:29" ht="15.75" thickBot="1">
      <c r="A10" s="85" t="s">
        <v>26</v>
      </c>
      <c r="B10" s="86" t="s">
        <v>56</v>
      </c>
      <c r="C10" s="87"/>
      <c r="D10" s="88"/>
      <c r="E10" s="89">
        <v>0</v>
      </c>
      <c r="F10" s="89">
        <v>0</v>
      </c>
      <c r="G10" s="89">
        <v>0</v>
      </c>
      <c r="H10" s="89">
        <v>0</v>
      </c>
      <c r="I10" s="89">
        <v>0</v>
      </c>
      <c r="J10" s="89">
        <v>0</v>
      </c>
      <c r="K10" s="89">
        <v>0</v>
      </c>
      <c r="L10" s="89">
        <v>0</v>
      </c>
      <c r="M10" s="89">
        <v>0</v>
      </c>
      <c r="N10" s="89">
        <v>0</v>
      </c>
      <c r="O10" s="89"/>
      <c r="P10" s="89"/>
      <c r="Q10" s="89"/>
      <c r="R10" s="89"/>
      <c r="S10" s="89"/>
      <c r="T10" s="90">
        <f t="shared" si="0"/>
        <v>0</v>
      </c>
      <c r="U10" s="91"/>
      <c r="V10" s="92">
        <v>0.56680555555555556</v>
      </c>
      <c r="W10" s="93" t="s">
        <v>28</v>
      </c>
      <c r="X10" s="94"/>
      <c r="Y10" s="94"/>
      <c r="Z10" s="95"/>
      <c r="AA10" s="96"/>
      <c r="AB10" s="97"/>
      <c r="AC10" s="98" t="str">
        <f>TEXT(IF($E8="","",(IF($E9="",T8/(15-(COUNTIF($E8:$S8,""))),(IF($E10="",(T8+T9)/(30-(COUNTIF($E8:$S8,"")+COUNTIF($E9:$S9,""))), (T8+T9+T10)/(45-(COUNTIF($E8:$S8,"")+COUNTIF($E9:$S9,"")+COUNTIF($E10:$S10,"")))))))),"0,00")</f>
        <v>0,10</v>
      </c>
    </row>
    <row r="11" spans="1:29" ht="15.75" thickBot="1">
      <c r="A11" s="64">
        <v>351</v>
      </c>
      <c r="B11" s="65" t="s">
        <v>153</v>
      </c>
      <c r="C11" s="66" t="s">
        <v>21</v>
      </c>
      <c r="D11" s="66"/>
      <c r="E11" s="67">
        <v>1</v>
      </c>
      <c r="F11" s="67">
        <v>0</v>
      </c>
      <c r="G11" s="67">
        <v>0</v>
      </c>
      <c r="H11" s="67">
        <v>0</v>
      </c>
      <c r="I11" s="67">
        <v>0</v>
      </c>
      <c r="J11" s="67">
        <v>0</v>
      </c>
      <c r="K11" s="67">
        <v>0</v>
      </c>
      <c r="L11" s="67">
        <v>0</v>
      </c>
      <c r="M11" s="67">
        <v>0</v>
      </c>
      <c r="N11" s="67">
        <v>0</v>
      </c>
      <c r="O11" s="67"/>
      <c r="P11" s="67"/>
      <c r="Q11" s="67"/>
      <c r="R11" s="67"/>
      <c r="S11" s="67"/>
      <c r="T11" s="68">
        <f t="shared" si="0"/>
        <v>1</v>
      </c>
      <c r="U11" s="69"/>
      <c r="V11" s="70">
        <f>SUM(T11:T13)+IF(ISNUMBER(U11),U11,0)+IF(ISNUMBER(U12),U12,0)+IF(ISNUMBER(U13),U13,0)</f>
        <v>14</v>
      </c>
      <c r="W11" s="71">
        <f>COUNTIF($E11:$S11,0)+COUNTIF($E12:$S12,0)+COUNTIF($E13:$S13,0)</f>
        <v>25</v>
      </c>
      <c r="X11" s="71">
        <f>COUNTIF($E11:$S11,1)+COUNTIF($E12:$S12,1)+COUNTIF($E13:$S13,1)</f>
        <v>2</v>
      </c>
      <c r="Y11" s="71">
        <f>COUNTIF($E11:$S11,2)+COUNTIF($E12:$S12,2)+COUNTIF($E13:$S13,2)</f>
        <v>1</v>
      </c>
      <c r="Z11" s="71">
        <f>COUNTIF($E11:$S11,3)+COUNTIF($E12:$S12,3)+COUNTIF($E13:$S13,3)</f>
        <v>0</v>
      </c>
      <c r="AA11" s="71">
        <f>COUNTIF($E11:$S11,5)+COUNTIF($E12:$S12,5)+COUNTIF($E13:$S13,5)</f>
        <v>2</v>
      </c>
      <c r="AB11" s="72">
        <f>COUNTIF($E11:$S11,"5*")+COUNTIF($E12:$S12,"5*")+COUNTIF($E13:$S13,"5*")</f>
        <v>0</v>
      </c>
      <c r="AC11" s="73">
        <f>COUNTIF($E11:$S11,20)+COUNTIF($E12:$S12,20)+COUNTIF($E13:$S13,20)</f>
        <v>0</v>
      </c>
    </row>
    <row r="12" spans="1:29" ht="16.5" thickBot="1">
      <c r="A12" s="74" t="s">
        <v>30</v>
      </c>
      <c r="B12" s="75" t="s">
        <v>203</v>
      </c>
      <c r="C12" s="75" t="s">
        <v>204</v>
      </c>
      <c r="D12" s="75"/>
      <c r="E12" s="76">
        <v>0</v>
      </c>
      <c r="F12" s="76">
        <v>0</v>
      </c>
      <c r="G12" s="76">
        <v>5</v>
      </c>
      <c r="H12" s="76">
        <v>0</v>
      </c>
      <c r="I12" s="76">
        <v>0</v>
      </c>
      <c r="J12" s="76">
        <v>5</v>
      </c>
      <c r="K12" s="76">
        <v>0</v>
      </c>
      <c r="L12" s="76">
        <v>0</v>
      </c>
      <c r="M12" s="76">
        <v>0</v>
      </c>
      <c r="N12" s="76">
        <v>0</v>
      </c>
      <c r="O12" s="76"/>
      <c r="P12" s="76"/>
      <c r="Q12" s="76"/>
      <c r="R12" s="76"/>
      <c r="S12" s="76"/>
      <c r="T12" s="77">
        <f t="shared" si="0"/>
        <v>10</v>
      </c>
      <c r="U12" s="78"/>
      <c r="V12" s="79">
        <v>0.42638888888888887</v>
      </c>
      <c r="W12" s="80" t="s">
        <v>25</v>
      </c>
      <c r="X12" s="81"/>
      <c r="Y12" s="81"/>
      <c r="Z12" s="82"/>
      <c r="AA12" s="82"/>
      <c r="AB12" s="83"/>
      <c r="AC12" s="84" t="str">
        <f>TEXT( (V13-V12+0.00000000000001),"[hh].mm.ss")</f>
        <v>02.50.16</v>
      </c>
    </row>
    <row r="13" spans="1:29" ht="15.75" thickBot="1">
      <c r="A13" s="85" t="s">
        <v>26</v>
      </c>
      <c r="B13" s="86" t="s">
        <v>56</v>
      </c>
      <c r="C13" s="87"/>
      <c r="D13" s="88"/>
      <c r="E13" s="89">
        <v>0</v>
      </c>
      <c r="F13" s="89">
        <v>0</v>
      </c>
      <c r="G13" s="89">
        <v>0</v>
      </c>
      <c r="H13" s="89">
        <v>0</v>
      </c>
      <c r="I13" s="89">
        <v>1</v>
      </c>
      <c r="J13" s="89">
        <v>2</v>
      </c>
      <c r="K13" s="89">
        <v>0</v>
      </c>
      <c r="L13" s="89">
        <v>0</v>
      </c>
      <c r="M13" s="89">
        <v>0</v>
      </c>
      <c r="N13" s="89">
        <v>0</v>
      </c>
      <c r="O13" s="89"/>
      <c r="P13" s="89"/>
      <c r="Q13" s="89"/>
      <c r="R13" s="89"/>
      <c r="S13" s="89"/>
      <c r="T13" s="90">
        <f t="shared" si="0"/>
        <v>3</v>
      </c>
      <c r="U13" s="91"/>
      <c r="V13" s="92">
        <v>0.54462962962962969</v>
      </c>
      <c r="W13" s="93" t="s">
        <v>28</v>
      </c>
      <c r="X13" s="94"/>
      <c r="Y13" s="94"/>
      <c r="Z13" s="95"/>
      <c r="AA13" s="96"/>
      <c r="AB13" s="97"/>
      <c r="AC13" s="98" t="str">
        <f>TEXT(IF($E11="","",(IF($E12="",T11/(15-(COUNTIF($E11:$S11,""))),(IF($E13="",(T11+T12)/(30-(COUNTIF($E11:$S11,"")+COUNTIF($E12:$S12,""))), (T11+T12+T13)/(45-(COUNTIF($E11:$S11,"")+COUNTIF($E12:$S12,"")+COUNTIF($E13:$S13,"")))))))),"0,00")</f>
        <v>0,47</v>
      </c>
    </row>
    <row r="14" spans="1:29" ht="15.75" thickBot="1">
      <c r="A14" s="64">
        <v>354</v>
      </c>
      <c r="B14" s="65" t="s">
        <v>205</v>
      </c>
      <c r="C14" s="66" t="s">
        <v>206</v>
      </c>
      <c r="D14" s="66"/>
      <c r="E14" s="67">
        <v>2</v>
      </c>
      <c r="F14" s="67">
        <v>0</v>
      </c>
      <c r="G14" s="67">
        <v>0</v>
      </c>
      <c r="H14" s="67">
        <v>1</v>
      </c>
      <c r="I14" s="67">
        <v>1</v>
      </c>
      <c r="J14" s="67">
        <v>0</v>
      </c>
      <c r="K14" s="67">
        <v>0</v>
      </c>
      <c r="L14" s="67">
        <v>0</v>
      </c>
      <c r="M14" s="67">
        <v>0</v>
      </c>
      <c r="N14" s="67">
        <v>0</v>
      </c>
      <c r="O14" s="67"/>
      <c r="P14" s="67"/>
      <c r="Q14" s="67"/>
      <c r="R14" s="67"/>
      <c r="S14" s="67"/>
      <c r="T14" s="68">
        <f t="shared" si="0"/>
        <v>4</v>
      </c>
      <c r="U14" s="69"/>
      <c r="V14" s="70">
        <f>SUM(T14:T16)+IF(ISNUMBER(U14),U14,0)+IF(ISNUMBER(U15),U15,0)+IF(ISNUMBER(U16),U16,0)</f>
        <v>18</v>
      </c>
      <c r="W14" s="71">
        <f>COUNTIF($E14:$S14,0)+COUNTIF($E15:$S15,0)+COUNTIF($E16:$S16,0)</f>
        <v>18</v>
      </c>
      <c r="X14" s="71">
        <f>COUNTIF($E14:$S14,1)+COUNTIF($E15:$S15,1)+COUNTIF($E16:$S16,1)</f>
        <v>8</v>
      </c>
      <c r="Y14" s="71">
        <f>COUNTIF($E14:$S14,2)+COUNTIF($E15:$S15,2)+COUNTIF($E16:$S16,2)</f>
        <v>2</v>
      </c>
      <c r="Z14" s="71">
        <f>COUNTIF($E14:$S14,3)+COUNTIF($E15:$S15,3)+COUNTIF($E16:$S16,3)</f>
        <v>2</v>
      </c>
      <c r="AA14" s="71">
        <f>COUNTIF($E14:$S14,5)+COUNTIF($E15:$S15,5)+COUNTIF($E16:$S16,5)</f>
        <v>0</v>
      </c>
      <c r="AB14" s="72">
        <f>COUNTIF($E14:$S14,"5*")+COUNTIF($E15:$S15,"5*")+COUNTIF($E16:$S16,"5*")</f>
        <v>0</v>
      </c>
      <c r="AC14" s="73">
        <f>COUNTIF($E14:$S14,20)+COUNTIF($E15:$S15,20)+COUNTIF($E16:$S16,20)</f>
        <v>0</v>
      </c>
    </row>
    <row r="15" spans="1:29" ht="16.5" thickBot="1">
      <c r="A15" s="74" t="s">
        <v>35</v>
      </c>
      <c r="B15" s="75" t="s">
        <v>23</v>
      </c>
      <c r="C15" s="75" t="s">
        <v>207</v>
      </c>
      <c r="D15" s="75"/>
      <c r="E15" s="76">
        <v>1</v>
      </c>
      <c r="F15" s="76">
        <v>0</v>
      </c>
      <c r="G15" s="76">
        <v>0</v>
      </c>
      <c r="H15" s="76">
        <v>0</v>
      </c>
      <c r="I15" s="76">
        <v>0</v>
      </c>
      <c r="J15" s="76">
        <v>3</v>
      </c>
      <c r="K15" s="76">
        <v>0</v>
      </c>
      <c r="L15" s="76">
        <v>1</v>
      </c>
      <c r="M15" s="76">
        <v>0</v>
      </c>
      <c r="N15" s="76">
        <v>0</v>
      </c>
      <c r="O15" s="76"/>
      <c r="P15" s="76"/>
      <c r="Q15" s="76"/>
      <c r="R15" s="76"/>
      <c r="S15" s="76"/>
      <c r="T15" s="77">
        <f t="shared" si="0"/>
        <v>5</v>
      </c>
      <c r="U15" s="78"/>
      <c r="V15" s="79">
        <v>0.42499999999999999</v>
      </c>
      <c r="W15" s="80" t="s">
        <v>25</v>
      </c>
      <c r="X15" s="81"/>
      <c r="Y15" s="81"/>
      <c r="Z15" s="82"/>
      <c r="AA15" s="82"/>
      <c r="AB15" s="83"/>
      <c r="AC15" s="84" t="str">
        <f>TEXT( (V16-V15+0.00000000000001),"[hh].mm.ss")</f>
        <v>03.05.16</v>
      </c>
    </row>
    <row r="16" spans="1:29" ht="15.75" thickBot="1">
      <c r="A16" s="85" t="s">
        <v>26</v>
      </c>
      <c r="B16" s="86" t="s">
        <v>56</v>
      </c>
      <c r="C16" s="87"/>
      <c r="D16" s="88"/>
      <c r="E16" s="89">
        <v>1</v>
      </c>
      <c r="F16" s="89">
        <v>0</v>
      </c>
      <c r="G16" s="89">
        <v>0</v>
      </c>
      <c r="H16" s="89">
        <v>0</v>
      </c>
      <c r="I16" s="89">
        <v>2</v>
      </c>
      <c r="J16" s="89">
        <v>3</v>
      </c>
      <c r="K16" s="89">
        <v>1</v>
      </c>
      <c r="L16" s="89">
        <v>1</v>
      </c>
      <c r="M16" s="89">
        <v>0</v>
      </c>
      <c r="N16" s="89">
        <v>1</v>
      </c>
      <c r="O16" s="89"/>
      <c r="P16" s="89"/>
      <c r="Q16" s="89"/>
      <c r="R16" s="89"/>
      <c r="S16" s="89"/>
      <c r="T16" s="90">
        <f t="shared" si="0"/>
        <v>9</v>
      </c>
      <c r="U16" s="91"/>
      <c r="V16" s="92">
        <v>0.55365740740740743</v>
      </c>
      <c r="W16" s="93" t="s">
        <v>28</v>
      </c>
      <c r="X16" s="94"/>
      <c r="Y16" s="94"/>
      <c r="Z16" s="95"/>
      <c r="AA16" s="96"/>
      <c r="AB16" s="97"/>
      <c r="AC16" s="98" t="str">
        <f>TEXT(IF($E14="","",(IF($E15="",T14/(15-(COUNTIF($E14:$S14,""))),(IF($E16="",(T14+T15)/(30-(COUNTIF($E14:$S14,"")+COUNTIF($E15:$S15,""))), (T14+T15+T16)/(45-(COUNTIF($E14:$S14,"")+COUNTIF($E15:$S15,"")+COUNTIF($E16:$S16,"")))))))),"0,00")</f>
        <v>0,60</v>
      </c>
    </row>
    <row r="17" spans="1:29" ht="15.75" thickBot="1">
      <c r="A17" s="64">
        <v>353</v>
      </c>
      <c r="B17" s="65" t="s">
        <v>208</v>
      </c>
      <c r="C17" s="66" t="s">
        <v>209</v>
      </c>
      <c r="D17" s="66"/>
      <c r="E17" s="67">
        <v>5</v>
      </c>
      <c r="F17" s="67">
        <v>0</v>
      </c>
      <c r="G17" s="67">
        <v>0</v>
      </c>
      <c r="H17" s="67">
        <v>0</v>
      </c>
      <c r="I17" s="67">
        <v>5</v>
      </c>
      <c r="J17" s="67">
        <v>0</v>
      </c>
      <c r="K17" s="67">
        <v>0</v>
      </c>
      <c r="L17" s="67">
        <v>3</v>
      </c>
      <c r="M17" s="67">
        <v>1</v>
      </c>
      <c r="N17" s="67">
        <v>0</v>
      </c>
      <c r="O17" s="67"/>
      <c r="P17" s="67"/>
      <c r="Q17" s="67"/>
      <c r="R17" s="67"/>
      <c r="S17" s="67"/>
      <c r="T17" s="68">
        <f t="shared" si="0"/>
        <v>14</v>
      </c>
      <c r="U17" s="69"/>
      <c r="V17" s="70">
        <f>SUM(T17:T19)+IF(ISNUMBER(U17),U17,0)+IF(ISNUMBER(U18),U18,0)+IF(ISNUMBER(U19),U19,0)</f>
        <v>23</v>
      </c>
      <c r="W17" s="71">
        <f>COUNTIF($E17:$S17,0)+COUNTIF($E18:$S18,0)+COUNTIF($E19:$S19,0)</f>
        <v>23</v>
      </c>
      <c r="X17" s="71">
        <f>COUNTIF($E17:$S17,1)+COUNTIF($E18:$S18,1)+COUNTIF($E19:$S19,1)</f>
        <v>2</v>
      </c>
      <c r="Y17" s="71">
        <f>COUNTIF($E17:$S17,2)+COUNTIF($E18:$S18,2)+COUNTIF($E19:$S19,2)</f>
        <v>0</v>
      </c>
      <c r="Z17" s="71">
        <f>COUNTIF($E17:$S17,3)+COUNTIF($E18:$S18,3)+COUNTIF($E19:$S19,3)</f>
        <v>2</v>
      </c>
      <c r="AA17" s="71">
        <f>COUNTIF($E17:$S17,5)+COUNTIF($E18:$S18,5)+COUNTIF($E19:$S19,5)</f>
        <v>3</v>
      </c>
      <c r="AB17" s="72">
        <f>COUNTIF($E17:$S17,"5*")+COUNTIF($E18:$S18,"5*")+COUNTIF($E19:$S19,"5*")</f>
        <v>0</v>
      </c>
      <c r="AC17" s="73">
        <f>COUNTIF($E17:$S17,20)+COUNTIF($E18:$S18,20)+COUNTIF($E19:$S19,20)</f>
        <v>0</v>
      </c>
    </row>
    <row r="18" spans="1:29" ht="16.5" thickBot="1">
      <c r="A18" s="74" t="s">
        <v>41</v>
      </c>
      <c r="B18" s="75" t="s">
        <v>23</v>
      </c>
      <c r="C18" s="75" t="s">
        <v>123</v>
      </c>
      <c r="D18" s="75"/>
      <c r="E18" s="76">
        <v>0</v>
      </c>
      <c r="F18" s="76">
        <v>0</v>
      </c>
      <c r="G18" s="76">
        <v>1</v>
      </c>
      <c r="H18" s="76">
        <v>0</v>
      </c>
      <c r="I18" s="76">
        <v>0</v>
      </c>
      <c r="J18" s="76">
        <v>5</v>
      </c>
      <c r="K18" s="76">
        <v>0</v>
      </c>
      <c r="L18" s="76">
        <v>0</v>
      </c>
      <c r="M18" s="76">
        <v>0</v>
      </c>
      <c r="N18" s="76">
        <v>0</v>
      </c>
      <c r="O18" s="76"/>
      <c r="P18" s="76"/>
      <c r="Q18" s="76"/>
      <c r="R18" s="76"/>
      <c r="S18" s="76"/>
      <c r="T18" s="77">
        <f t="shared" si="0"/>
        <v>6</v>
      </c>
      <c r="U18" s="78"/>
      <c r="V18" s="79">
        <v>0.42569444444444443</v>
      </c>
      <c r="W18" s="80" t="s">
        <v>25</v>
      </c>
      <c r="X18" s="81"/>
      <c r="Y18" s="81"/>
      <c r="Z18" s="82"/>
      <c r="AA18" s="82"/>
      <c r="AB18" s="83"/>
      <c r="AC18" s="84" t="str">
        <f>TEXT( (V19-V18+0.00000000000001),"[hh].mm.ss")</f>
        <v>03.04.20</v>
      </c>
    </row>
    <row r="19" spans="1:29" ht="15.75" thickBot="1">
      <c r="A19" s="85" t="s">
        <v>26</v>
      </c>
      <c r="B19" s="86" t="s">
        <v>56</v>
      </c>
      <c r="C19" s="87"/>
      <c r="D19" s="88"/>
      <c r="E19" s="89">
        <v>0</v>
      </c>
      <c r="F19" s="89">
        <v>0</v>
      </c>
      <c r="G19" s="89">
        <v>0</v>
      </c>
      <c r="H19" s="89">
        <v>0</v>
      </c>
      <c r="I19" s="89">
        <v>0</v>
      </c>
      <c r="J19" s="89">
        <v>3</v>
      </c>
      <c r="K19" s="89">
        <v>0</v>
      </c>
      <c r="L19" s="89">
        <v>0</v>
      </c>
      <c r="M19" s="89">
        <v>0</v>
      </c>
      <c r="N19" s="89">
        <v>0</v>
      </c>
      <c r="O19" s="89"/>
      <c r="P19" s="89"/>
      <c r="Q19" s="89"/>
      <c r="R19" s="89"/>
      <c r="S19" s="89"/>
      <c r="T19" s="90">
        <f t="shared" si="0"/>
        <v>3</v>
      </c>
      <c r="U19" s="91"/>
      <c r="V19" s="92">
        <v>0.5537037037037037</v>
      </c>
      <c r="W19" s="93" t="s">
        <v>28</v>
      </c>
      <c r="X19" s="94"/>
      <c r="Y19" s="94"/>
      <c r="Z19" s="95"/>
      <c r="AA19" s="96"/>
      <c r="AB19" s="97"/>
      <c r="AC19" s="98" t="str">
        <f>TEXT(IF($E17="","",(IF($E18="",T17/(15-(COUNTIF($E17:$S17,""))),(IF($E19="",(T17+T18)/(30-(COUNTIF($E17:$S17,"")+COUNTIF($E18:$S18,""))), (T17+T18+T19)/(45-(COUNTIF($E17:$S17,"")+COUNTIF($E18:$S18,"")+COUNTIF($E19:$S19,"")))))))),"0,00")</f>
        <v>0,77</v>
      </c>
    </row>
    <row r="20" spans="1:29" ht="15.75" thickBot="1">
      <c r="A20" s="64">
        <v>360</v>
      </c>
      <c r="B20" s="65" t="s">
        <v>210</v>
      </c>
      <c r="C20" s="66" t="s">
        <v>211</v>
      </c>
      <c r="D20" s="66"/>
      <c r="E20" s="67">
        <v>0</v>
      </c>
      <c r="F20" s="67">
        <v>0</v>
      </c>
      <c r="G20" s="67">
        <v>0</v>
      </c>
      <c r="H20" s="67">
        <v>0</v>
      </c>
      <c r="I20" s="67">
        <v>0</v>
      </c>
      <c r="J20" s="67">
        <v>5</v>
      </c>
      <c r="K20" s="67">
        <v>1</v>
      </c>
      <c r="L20" s="67">
        <v>0</v>
      </c>
      <c r="M20" s="67">
        <v>0</v>
      </c>
      <c r="N20" s="67">
        <v>5</v>
      </c>
      <c r="O20" s="67"/>
      <c r="P20" s="67"/>
      <c r="Q20" s="67"/>
      <c r="R20" s="67"/>
      <c r="S20" s="67"/>
      <c r="T20" s="68">
        <f t="shared" si="0"/>
        <v>11</v>
      </c>
      <c r="U20" s="69"/>
      <c r="V20" s="70">
        <f>SUM(T20:T22)+IF(ISNUMBER(U20),U20,0)+IF(ISNUMBER(U21),U21,0)+IF(ISNUMBER(U22),U22,0)</f>
        <v>26</v>
      </c>
      <c r="W20" s="71">
        <f>COUNTIF($E20:$S20,0)+COUNTIF($E21:$S21,0)+COUNTIF($E22:$S22,0)</f>
        <v>21</v>
      </c>
      <c r="X20" s="71">
        <f>COUNTIF($E20:$S20,1)+COUNTIF($E21:$S21,1)+COUNTIF($E22:$S22,1)</f>
        <v>3</v>
      </c>
      <c r="Y20" s="71">
        <f>COUNTIF($E20:$S20,2)+COUNTIF($E21:$S21,2)+COUNTIF($E22:$S22,2)</f>
        <v>1</v>
      </c>
      <c r="Z20" s="71">
        <f>COUNTIF($E20:$S20,3)+COUNTIF($E21:$S21,3)+COUNTIF($E22:$S22,3)</f>
        <v>2</v>
      </c>
      <c r="AA20" s="71">
        <f>COUNTIF($E20:$S20,5)+COUNTIF($E21:$S21,5)+COUNTIF($E22:$S22,5)</f>
        <v>3</v>
      </c>
      <c r="AB20" s="72">
        <f>COUNTIF($E20:$S20,"5*")+COUNTIF($E21:$S21,"5*")+COUNTIF($E22:$S22,"5*")</f>
        <v>0</v>
      </c>
      <c r="AC20" s="73">
        <f>COUNTIF($E20:$S20,20)+COUNTIF($E21:$S21,20)+COUNTIF($E22:$S22,20)</f>
        <v>0</v>
      </c>
    </row>
    <row r="21" spans="1:29" ht="16.5" thickBot="1">
      <c r="A21" s="74" t="s">
        <v>44</v>
      </c>
      <c r="B21" s="75" t="s">
        <v>23</v>
      </c>
      <c r="C21" s="75" t="s">
        <v>202</v>
      </c>
      <c r="D21" s="75"/>
      <c r="E21" s="76">
        <v>2</v>
      </c>
      <c r="F21" s="76">
        <v>0</v>
      </c>
      <c r="G21" s="76">
        <v>0</v>
      </c>
      <c r="H21" s="76">
        <v>0</v>
      </c>
      <c r="I21" s="76">
        <v>0</v>
      </c>
      <c r="J21" s="76">
        <v>5</v>
      </c>
      <c r="K21" s="76">
        <v>0</v>
      </c>
      <c r="L21" s="76">
        <v>3</v>
      </c>
      <c r="M21" s="76">
        <v>0</v>
      </c>
      <c r="N21" s="76">
        <v>0</v>
      </c>
      <c r="O21" s="76"/>
      <c r="P21" s="76"/>
      <c r="Q21" s="76"/>
      <c r="R21" s="76"/>
      <c r="S21" s="76"/>
      <c r="T21" s="77">
        <f t="shared" si="0"/>
        <v>10</v>
      </c>
      <c r="U21" s="78"/>
      <c r="V21" s="79">
        <v>0.4236111111111111</v>
      </c>
      <c r="W21" s="80" t="s">
        <v>25</v>
      </c>
      <c r="X21" s="81"/>
      <c r="Y21" s="81"/>
      <c r="Z21" s="82"/>
      <c r="AA21" s="82"/>
      <c r="AB21" s="83"/>
      <c r="AC21" s="84" t="str">
        <f>TEXT( (V22-V21+0.00000000000001),"[hh].mm.ss")</f>
        <v>03.05.38</v>
      </c>
    </row>
    <row r="22" spans="1:29" ht="15.75" thickBot="1">
      <c r="A22" s="85" t="s">
        <v>26</v>
      </c>
      <c r="B22" s="86" t="s">
        <v>56</v>
      </c>
      <c r="C22" s="87"/>
      <c r="D22" s="88"/>
      <c r="E22" s="89">
        <v>0</v>
      </c>
      <c r="F22" s="89">
        <v>0</v>
      </c>
      <c r="G22" s="89">
        <v>0</v>
      </c>
      <c r="H22" s="89">
        <v>0</v>
      </c>
      <c r="I22" s="89">
        <v>1</v>
      </c>
      <c r="J22" s="89">
        <v>3</v>
      </c>
      <c r="K22" s="89">
        <v>0</v>
      </c>
      <c r="L22" s="89">
        <v>1</v>
      </c>
      <c r="M22" s="89">
        <v>0</v>
      </c>
      <c r="N22" s="89">
        <v>0</v>
      </c>
      <c r="O22" s="89"/>
      <c r="P22" s="89"/>
      <c r="Q22" s="89"/>
      <c r="R22" s="89"/>
      <c r="S22" s="89"/>
      <c r="T22" s="90">
        <f t="shared" si="0"/>
        <v>5</v>
      </c>
      <c r="U22" s="91"/>
      <c r="V22" s="92">
        <v>0.55252314814814818</v>
      </c>
      <c r="W22" s="93" t="s">
        <v>28</v>
      </c>
      <c r="X22" s="94"/>
      <c r="Y22" s="94"/>
      <c r="Z22" s="95"/>
      <c r="AA22" s="96"/>
      <c r="AB22" s="97"/>
      <c r="AC22" s="98" t="str">
        <f>TEXT(IF($E20="","",(IF($E21="",T20/(15-(COUNTIF($E20:$S20,""))),(IF($E22="",(T20+T21)/(30-(COUNTIF($E20:$S20,"")+COUNTIF($E21:$S21,""))), (T20+T21+T22)/(45-(COUNTIF($E20:$S20,"")+COUNTIF($E21:$S21,"")+COUNTIF($E22:$S22,"")))))))),"0,00")</f>
        <v>0,87</v>
      </c>
    </row>
    <row r="23" spans="1:29" ht="15.75" thickBot="1">
      <c r="A23" s="64">
        <v>359</v>
      </c>
      <c r="B23" s="65" t="s">
        <v>212</v>
      </c>
      <c r="C23" s="66" t="s">
        <v>84</v>
      </c>
      <c r="D23" s="66"/>
      <c r="E23" s="67">
        <v>0</v>
      </c>
      <c r="F23" s="67">
        <v>0</v>
      </c>
      <c r="G23" s="67">
        <v>0</v>
      </c>
      <c r="H23" s="67">
        <v>0</v>
      </c>
      <c r="I23" s="67">
        <v>1</v>
      </c>
      <c r="J23" s="67">
        <v>5</v>
      </c>
      <c r="K23" s="67">
        <v>0</v>
      </c>
      <c r="L23" s="67">
        <v>1</v>
      </c>
      <c r="M23" s="67">
        <v>0</v>
      </c>
      <c r="N23" s="67">
        <v>0</v>
      </c>
      <c r="O23" s="67"/>
      <c r="P23" s="67"/>
      <c r="Q23" s="67"/>
      <c r="R23" s="67"/>
      <c r="S23" s="67"/>
      <c r="T23" s="68">
        <f t="shared" si="0"/>
        <v>7</v>
      </c>
      <c r="U23" s="69"/>
      <c r="V23" s="70">
        <f>SUM(T23:T25)+IF(ISNUMBER(U23),U23,0)+IF(ISNUMBER(U24),U24,0)+IF(ISNUMBER(U25),U25,0)</f>
        <v>28</v>
      </c>
      <c r="W23" s="71">
        <f>COUNTIF($E23:$S23,0)+COUNTIF($E24:$S24,0)+COUNTIF($E25:$S25,0)</f>
        <v>18</v>
      </c>
      <c r="X23" s="71">
        <f>COUNTIF($E23:$S23,1)+COUNTIF($E24:$S24,1)+COUNTIF($E25:$S25,1)</f>
        <v>6</v>
      </c>
      <c r="Y23" s="71">
        <f>COUNTIF($E23:$S23,2)+COUNTIF($E24:$S24,2)+COUNTIF($E25:$S25,2)</f>
        <v>2</v>
      </c>
      <c r="Z23" s="71">
        <f>COUNTIF($E23:$S23,3)+COUNTIF($E24:$S24,3)+COUNTIF($E25:$S25,3)</f>
        <v>1</v>
      </c>
      <c r="AA23" s="71">
        <f>COUNTIF($E23:$S23,5)+COUNTIF($E24:$S24,5)+COUNTIF($E25:$S25,5)</f>
        <v>3</v>
      </c>
      <c r="AB23" s="72">
        <f>COUNTIF($E23:$S23,"5*")+COUNTIF($E24:$S24,"5*")+COUNTIF($E25:$S25,"5*")</f>
        <v>0</v>
      </c>
      <c r="AC23" s="73">
        <f>COUNTIF($E23:$S23,20)+COUNTIF($E24:$S24,20)+COUNTIF($E25:$S25,20)</f>
        <v>0</v>
      </c>
    </row>
    <row r="24" spans="1:29" ht="16.5" thickBot="1">
      <c r="A24" s="74" t="s">
        <v>48</v>
      </c>
      <c r="B24" s="75" t="s">
        <v>55</v>
      </c>
      <c r="C24" s="75" t="s">
        <v>213</v>
      </c>
      <c r="D24" s="75"/>
      <c r="E24" s="76">
        <v>5</v>
      </c>
      <c r="F24" s="76">
        <v>0</v>
      </c>
      <c r="G24" s="76">
        <v>0</v>
      </c>
      <c r="H24" s="76">
        <v>1</v>
      </c>
      <c r="I24" s="76">
        <v>1</v>
      </c>
      <c r="J24" s="76">
        <v>5</v>
      </c>
      <c r="K24" s="76">
        <v>0</v>
      </c>
      <c r="L24" s="76">
        <v>1</v>
      </c>
      <c r="M24" s="76">
        <v>0</v>
      </c>
      <c r="N24" s="76">
        <v>0</v>
      </c>
      <c r="O24" s="76"/>
      <c r="P24" s="76"/>
      <c r="Q24" s="76"/>
      <c r="R24" s="76"/>
      <c r="S24" s="76"/>
      <c r="T24" s="77">
        <f t="shared" si="0"/>
        <v>13</v>
      </c>
      <c r="U24" s="78"/>
      <c r="V24" s="79">
        <v>0.42291666666666666</v>
      </c>
      <c r="W24" s="80" t="s">
        <v>25</v>
      </c>
      <c r="X24" s="81"/>
      <c r="Y24" s="81"/>
      <c r="Z24" s="82"/>
      <c r="AA24" s="82"/>
      <c r="AB24" s="83"/>
      <c r="AC24" s="84" t="str">
        <f>TEXT( (V25-V24+0.00000000000001),"[hh].mm.ss")</f>
        <v>03.06.40</v>
      </c>
    </row>
    <row r="25" spans="1:29" ht="15.75" thickBot="1">
      <c r="A25" s="85" t="s">
        <v>26</v>
      </c>
      <c r="B25" s="86" t="s">
        <v>56</v>
      </c>
      <c r="C25" s="87"/>
      <c r="D25" s="88"/>
      <c r="E25" s="89">
        <v>0</v>
      </c>
      <c r="F25" s="89">
        <v>0</v>
      </c>
      <c r="G25" s="89">
        <v>0</v>
      </c>
      <c r="H25" s="89">
        <v>2</v>
      </c>
      <c r="I25" s="89">
        <v>2</v>
      </c>
      <c r="J25" s="89">
        <v>3</v>
      </c>
      <c r="K25" s="89">
        <v>0</v>
      </c>
      <c r="L25" s="89">
        <v>1</v>
      </c>
      <c r="M25" s="89">
        <v>0</v>
      </c>
      <c r="N25" s="89">
        <v>0</v>
      </c>
      <c r="O25" s="89"/>
      <c r="P25" s="89"/>
      <c r="Q25" s="89"/>
      <c r="R25" s="89"/>
      <c r="S25" s="89"/>
      <c r="T25" s="90">
        <f t="shared" si="0"/>
        <v>8</v>
      </c>
      <c r="U25" s="91"/>
      <c r="V25" s="92">
        <v>0.55254629629629626</v>
      </c>
      <c r="W25" s="93" t="s">
        <v>28</v>
      </c>
      <c r="X25" s="94"/>
      <c r="Y25" s="94"/>
      <c r="Z25" s="95"/>
      <c r="AA25" s="96"/>
      <c r="AB25" s="97"/>
      <c r="AC25" s="98" t="str">
        <f>TEXT(IF($E23="","",(IF($E24="",T23/(15-(COUNTIF($E23:$S23,""))),(IF($E25="",(T23+T24)/(30-(COUNTIF($E23:$S23,"")+COUNTIF($E24:$S24,""))), (T23+T24+T25)/(45-(COUNTIF($E23:$S23,"")+COUNTIF($E24:$S24,"")+COUNTIF($E25:$S25,"")))))))),"0,00")</f>
        <v>0,93</v>
      </c>
    </row>
    <row r="26" spans="1:29" ht="15.75" thickTop="1">
      <c r="A26" s="100" t="s">
        <v>199</v>
      </c>
      <c r="B26" s="101"/>
      <c r="C26" s="101"/>
      <c r="D26" s="101"/>
      <c r="E26" s="101"/>
      <c r="F26" s="101"/>
      <c r="G26" s="101"/>
      <c r="H26" s="101"/>
      <c r="I26" s="101"/>
      <c r="J26" s="101"/>
      <c r="K26" s="101"/>
      <c r="L26" s="101"/>
      <c r="M26" s="101"/>
      <c r="N26" s="101"/>
      <c r="O26" s="101"/>
      <c r="P26" s="101"/>
      <c r="Q26" s="101"/>
      <c r="R26" s="101"/>
      <c r="S26" s="101"/>
      <c r="T26" s="101"/>
      <c r="U26" s="101"/>
      <c r="V26" s="101"/>
      <c r="W26" s="102"/>
      <c r="X26" s="102"/>
      <c r="Y26" s="102"/>
      <c r="Z26" s="102"/>
      <c r="AA26" s="102"/>
      <c r="AB26" s="102"/>
      <c r="AC26" s="103"/>
    </row>
  </sheetData>
  <mergeCells count="1">
    <mergeCell ref="A1:AC1"/>
  </mergeCells>
  <pageMargins left="0.70866141732283472" right="0.70866141732283472" top="0.78740157480314965" bottom="0.78740157480314965" header="0.31496062992125984" footer="0.31496062992125984"/>
  <pageSetup paperSize="9" scale="75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4</vt:i4>
      </vt:variant>
      <vt:variant>
        <vt:lpstr>Pomenované rozsahy</vt:lpstr>
      </vt:variant>
      <vt:variant>
        <vt:i4>3</vt:i4>
      </vt:variant>
    </vt:vector>
  </HeadingPairs>
  <TitlesOfParts>
    <vt:vector size="7" baseType="lpstr">
      <vt:lpstr>MMČR</vt:lpstr>
      <vt:lpstr>HOBBY</vt:lpstr>
      <vt:lpstr>Žáci</vt:lpstr>
      <vt:lpstr>Klasik</vt:lpstr>
      <vt:lpstr>HOBBY!Oblasť_tlače</vt:lpstr>
      <vt:lpstr>MMČR!Oblasť_tlače</vt:lpstr>
      <vt:lpstr>Žáci!Oblasť_tlače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Dlouhá</dc:creator>
  <cp:lastModifiedBy>Uzivatel</cp:lastModifiedBy>
  <cp:lastPrinted>2018-09-02T14:19:52Z</cp:lastPrinted>
  <dcterms:created xsi:type="dcterms:W3CDTF">2018-08-30T12:49:00Z</dcterms:created>
  <dcterms:modified xsi:type="dcterms:W3CDTF">2018-09-10T08:29:56Z</dcterms:modified>
</cp:coreProperties>
</file>