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ylvia\VÝSLEDKY - ARCHÍV\Výsledky 2019\Trial\nitra\"/>
    </mc:Choice>
  </mc:AlternateContent>
  <bookViews>
    <workbookView xWindow="960" yWindow="1230" windowWidth="14160" windowHeight="6585"/>
  </bookViews>
  <sheets>
    <sheet name="A1" sheetId="1" r:id="rId1"/>
    <sheet name="B1" sheetId="2" r:id="rId2"/>
    <sheet name="C1" sheetId="4" r:id="rId3"/>
    <sheet name="V1" sheetId="5" r:id="rId4"/>
    <sheet name="Cc1" sheetId="8" r:id="rId5"/>
    <sheet name="Ž+8" sheetId="6" r:id="rId6"/>
    <sheet name="Ž-8" sheetId="9" r:id="rId7"/>
    <sheet name="H" sheetId="10" r:id="rId8"/>
    <sheet name="Ženy" sheetId="11" r:id="rId9"/>
    <sheet name="prví taraja" sheetId="3" r:id="rId10"/>
  </sheets>
  <definedNames>
    <definedName name="_xlnm.Print_Area" localSheetId="0">'A1'!$A$1:$AC$46</definedName>
    <definedName name="_xlnm.Print_Area" localSheetId="9">'prví taraja'!$A$1:$AC$154</definedName>
    <definedName name="_xlnm.Print_Area" localSheetId="5">'Ž+8'!$A$1:$AC$47</definedName>
    <definedName name="_xlnm.Print_Area" localSheetId="6">'Ž-8'!$A$1:$AC$31</definedName>
  </definedNames>
  <calcPr calcId="152511"/>
</workbook>
</file>

<file path=xl/calcChain.xml><?xml version="1.0" encoding="utf-8"?>
<calcChain xmlns="http://schemas.openxmlformats.org/spreadsheetml/2006/main">
  <c r="T19" i="11" l="1"/>
  <c r="AC18" i="11"/>
  <c r="T18" i="11"/>
  <c r="T17" i="11"/>
  <c r="AC19" i="11" s="1"/>
  <c r="AC16" i="11"/>
  <c r="AB16" i="11"/>
  <c r="AA16" i="11"/>
  <c r="Z16" i="11"/>
  <c r="Y16" i="11"/>
  <c r="X16" i="11"/>
  <c r="W16" i="11"/>
  <c r="T16" i="11"/>
  <c r="V16" i="11" s="1"/>
  <c r="AE23" i="5"/>
  <c r="T47" i="6"/>
  <c r="AC46" i="6"/>
  <c r="T46" i="6"/>
  <c r="T45" i="6"/>
  <c r="AC44" i="6"/>
  <c r="AB44" i="6"/>
  <c r="AA44" i="6"/>
  <c r="Z44" i="6"/>
  <c r="Y44" i="6"/>
  <c r="X44" i="6"/>
  <c r="W44" i="6"/>
  <c r="T44" i="6"/>
  <c r="T43" i="6"/>
  <c r="AC42" i="6"/>
  <c r="T42" i="6"/>
  <c r="T41" i="6"/>
  <c r="AC40" i="6"/>
  <c r="AB40" i="6"/>
  <c r="AA40" i="6"/>
  <c r="Z40" i="6"/>
  <c r="Y40" i="6"/>
  <c r="X40" i="6"/>
  <c r="W40" i="6"/>
  <c r="T40" i="6"/>
  <c r="T39" i="6"/>
  <c r="AC38" i="6"/>
  <c r="T38" i="6"/>
  <c r="T37" i="6"/>
  <c r="AC36" i="6"/>
  <c r="AB36" i="6"/>
  <c r="AA36" i="6"/>
  <c r="Z36" i="6"/>
  <c r="Y36" i="6"/>
  <c r="X36" i="6"/>
  <c r="W36" i="6"/>
  <c r="T36" i="6"/>
  <c r="T35" i="6"/>
  <c r="AC34" i="6"/>
  <c r="T34" i="6"/>
  <c r="T33" i="6"/>
  <c r="AC32" i="6"/>
  <c r="AB32" i="6"/>
  <c r="AA32" i="6"/>
  <c r="Z32" i="6"/>
  <c r="Y32" i="6"/>
  <c r="X32" i="6"/>
  <c r="W32" i="6"/>
  <c r="T32" i="6"/>
  <c r="T15" i="11"/>
  <c r="AC14" i="11"/>
  <c r="T14" i="11"/>
  <c r="T13" i="11"/>
  <c r="AC12" i="11"/>
  <c r="AB12" i="11"/>
  <c r="AA12" i="11"/>
  <c r="Z12" i="11"/>
  <c r="Y12" i="11"/>
  <c r="X12" i="11"/>
  <c r="W12" i="11"/>
  <c r="T12" i="11"/>
  <c r="T11" i="11"/>
  <c r="AC10" i="11"/>
  <c r="T10" i="11"/>
  <c r="T9" i="11"/>
  <c r="AC8" i="11"/>
  <c r="AB8" i="11"/>
  <c r="AA8" i="11"/>
  <c r="Z8" i="11"/>
  <c r="Y8" i="11"/>
  <c r="X8" i="11"/>
  <c r="W8" i="11"/>
  <c r="T8" i="11"/>
  <c r="T31" i="10"/>
  <c r="AC30" i="10"/>
  <c r="T30" i="10"/>
  <c r="T29" i="10"/>
  <c r="AC28" i="10"/>
  <c r="AB28" i="10"/>
  <c r="AA28" i="10"/>
  <c r="Z28" i="10"/>
  <c r="Y28" i="10"/>
  <c r="X28" i="10"/>
  <c r="W28" i="10"/>
  <c r="T28" i="10"/>
  <c r="T27" i="10"/>
  <c r="AC26" i="10"/>
  <c r="T26" i="10"/>
  <c r="V24" i="10" s="1"/>
  <c r="T25" i="10"/>
  <c r="AC24" i="10"/>
  <c r="AB24" i="10"/>
  <c r="AA24" i="10"/>
  <c r="Z24" i="10"/>
  <c r="Y24" i="10"/>
  <c r="X24" i="10"/>
  <c r="W24" i="10"/>
  <c r="T24" i="10"/>
  <c r="T23" i="10"/>
  <c r="AC22" i="10"/>
  <c r="T22" i="10"/>
  <c r="T21" i="10"/>
  <c r="AC20" i="10"/>
  <c r="AB20" i="10"/>
  <c r="AA20" i="10"/>
  <c r="Z20" i="10"/>
  <c r="Y20" i="10"/>
  <c r="X20" i="10"/>
  <c r="W20" i="10"/>
  <c r="T20" i="10"/>
  <c r="T19" i="10"/>
  <c r="AC18" i="10"/>
  <c r="T18" i="10"/>
  <c r="T17" i="10"/>
  <c r="AC16" i="10"/>
  <c r="AB16" i="10"/>
  <c r="AA16" i="10"/>
  <c r="Z16" i="10"/>
  <c r="Y16" i="10"/>
  <c r="X16" i="10"/>
  <c r="W16" i="10"/>
  <c r="T16" i="10"/>
  <c r="T15" i="10"/>
  <c r="AC14" i="10"/>
  <c r="T14" i="10"/>
  <c r="T13" i="10"/>
  <c r="AC12" i="10"/>
  <c r="AB12" i="10"/>
  <c r="AA12" i="10"/>
  <c r="Z12" i="10"/>
  <c r="Y12" i="10"/>
  <c r="X12" i="10"/>
  <c r="W12" i="10"/>
  <c r="T12" i="10"/>
  <c r="T11" i="10"/>
  <c r="AC10" i="10"/>
  <c r="T10" i="10"/>
  <c r="T9" i="10"/>
  <c r="AC8" i="10"/>
  <c r="AB8" i="10"/>
  <c r="AA8" i="10"/>
  <c r="Z8" i="10"/>
  <c r="Y8" i="10"/>
  <c r="X8" i="10"/>
  <c r="W8" i="10"/>
  <c r="T8" i="10"/>
  <c r="T31" i="8"/>
  <c r="AC30" i="8"/>
  <c r="T30" i="8"/>
  <c r="T29" i="8"/>
  <c r="AC28" i="8"/>
  <c r="AB28" i="8"/>
  <c r="AA28" i="8"/>
  <c r="Z28" i="8"/>
  <c r="Y28" i="8"/>
  <c r="X28" i="8"/>
  <c r="W28" i="8"/>
  <c r="T28" i="8"/>
  <c r="T27" i="8"/>
  <c r="AC26" i="8"/>
  <c r="T26" i="8"/>
  <c r="T25" i="8"/>
  <c r="AC24" i="8"/>
  <c r="AB24" i="8"/>
  <c r="AA24" i="8"/>
  <c r="Z24" i="8"/>
  <c r="Y24" i="8"/>
  <c r="X24" i="8"/>
  <c r="W24" i="8"/>
  <c r="T24" i="8"/>
  <c r="T23" i="8"/>
  <c r="AC22" i="8"/>
  <c r="T22" i="8"/>
  <c r="T21" i="8"/>
  <c r="AC20" i="8"/>
  <c r="AB20" i="8"/>
  <c r="AA20" i="8"/>
  <c r="Z20" i="8"/>
  <c r="Y20" i="8"/>
  <c r="X20" i="8"/>
  <c r="W20" i="8"/>
  <c r="T20" i="8"/>
  <c r="T19" i="8"/>
  <c r="AC18" i="8"/>
  <c r="T18" i="8"/>
  <c r="V16" i="8" s="1"/>
  <c r="T17" i="8"/>
  <c r="AC16" i="8"/>
  <c r="AB16" i="8"/>
  <c r="AA16" i="8"/>
  <c r="Z16" i="8"/>
  <c r="Y16" i="8"/>
  <c r="X16" i="8"/>
  <c r="W16" i="8"/>
  <c r="T16" i="8"/>
  <c r="T79" i="5"/>
  <c r="AC78" i="5"/>
  <c r="T78" i="5"/>
  <c r="T77" i="5"/>
  <c r="AC76" i="5"/>
  <c r="AB76" i="5"/>
  <c r="AA76" i="5"/>
  <c r="Z76" i="5"/>
  <c r="Y76" i="5"/>
  <c r="X76" i="5"/>
  <c r="W76" i="5"/>
  <c r="T76" i="5"/>
  <c r="T75" i="5"/>
  <c r="AC74" i="5"/>
  <c r="T74" i="5"/>
  <c r="T73" i="5"/>
  <c r="AC72" i="5"/>
  <c r="AB72" i="5"/>
  <c r="AA72" i="5"/>
  <c r="Z72" i="5"/>
  <c r="Y72" i="5"/>
  <c r="X72" i="5"/>
  <c r="W72" i="5"/>
  <c r="T72" i="5"/>
  <c r="T71" i="5"/>
  <c r="AC70" i="5"/>
  <c r="T70" i="5"/>
  <c r="T69" i="5"/>
  <c r="AC68" i="5"/>
  <c r="AB68" i="5"/>
  <c r="AA68" i="5"/>
  <c r="Z68" i="5"/>
  <c r="Y68" i="5"/>
  <c r="X68" i="5"/>
  <c r="W68" i="5"/>
  <c r="T68" i="5"/>
  <c r="T67" i="5"/>
  <c r="AC66" i="5"/>
  <c r="T66" i="5"/>
  <c r="T65" i="5"/>
  <c r="AC64" i="5"/>
  <c r="AB64" i="5"/>
  <c r="AA64" i="5"/>
  <c r="Z64" i="5"/>
  <c r="Y64" i="5"/>
  <c r="X64" i="5"/>
  <c r="W64" i="5"/>
  <c r="T64" i="5"/>
  <c r="T63" i="5"/>
  <c r="AC62" i="5"/>
  <c r="T62" i="5"/>
  <c r="T61" i="5"/>
  <c r="AC60" i="5"/>
  <c r="AB60" i="5"/>
  <c r="AA60" i="5"/>
  <c r="Z60" i="5"/>
  <c r="Y60" i="5"/>
  <c r="X60" i="5"/>
  <c r="W60" i="5"/>
  <c r="T60" i="5"/>
  <c r="T59" i="5"/>
  <c r="AC58" i="5"/>
  <c r="T58" i="5"/>
  <c r="T57" i="5"/>
  <c r="AC56" i="5"/>
  <c r="AB56" i="5"/>
  <c r="AA56" i="5"/>
  <c r="Z56" i="5"/>
  <c r="Y56" i="5"/>
  <c r="X56" i="5"/>
  <c r="W56" i="5"/>
  <c r="T56" i="5"/>
  <c r="T55" i="5"/>
  <c r="AC54" i="5"/>
  <c r="T54" i="5"/>
  <c r="T53" i="5"/>
  <c r="AC52" i="5"/>
  <c r="AB52" i="5"/>
  <c r="AA52" i="5"/>
  <c r="Z52" i="5"/>
  <c r="Y52" i="5"/>
  <c r="X52" i="5"/>
  <c r="W52" i="5"/>
  <c r="T52" i="5"/>
  <c r="T51" i="5"/>
  <c r="AC50" i="5"/>
  <c r="T50" i="5"/>
  <c r="V48" i="5" s="1"/>
  <c r="T49" i="5"/>
  <c r="AC48" i="5"/>
  <c r="AB48" i="5"/>
  <c r="AA48" i="5"/>
  <c r="Z48" i="5"/>
  <c r="Y48" i="5"/>
  <c r="X48" i="5"/>
  <c r="W48" i="5"/>
  <c r="T48" i="5"/>
  <c r="T47" i="5"/>
  <c r="AC46" i="5"/>
  <c r="T46" i="5"/>
  <c r="T45" i="5"/>
  <c r="AC44" i="5"/>
  <c r="AB44" i="5"/>
  <c r="AA44" i="5"/>
  <c r="Z44" i="5"/>
  <c r="Y44" i="5"/>
  <c r="X44" i="5"/>
  <c r="W44" i="5"/>
  <c r="T44" i="5"/>
  <c r="T43" i="5"/>
  <c r="AC42" i="5"/>
  <c r="T42" i="5"/>
  <c r="T41" i="5"/>
  <c r="AC40" i="5"/>
  <c r="AB40" i="5"/>
  <c r="AA40" i="5"/>
  <c r="Z40" i="5"/>
  <c r="Y40" i="5"/>
  <c r="X40" i="5"/>
  <c r="W40" i="5"/>
  <c r="T40" i="5"/>
  <c r="T23" i="1"/>
  <c r="AC22" i="1"/>
  <c r="T22" i="1"/>
  <c r="T21" i="1"/>
  <c r="AC20" i="1"/>
  <c r="AB20" i="1"/>
  <c r="AA20" i="1"/>
  <c r="Z20" i="1"/>
  <c r="Y20" i="1"/>
  <c r="X20" i="1"/>
  <c r="W20" i="1"/>
  <c r="T20" i="1"/>
  <c r="T19" i="1"/>
  <c r="AC18" i="1"/>
  <c r="T18" i="1"/>
  <c r="T17" i="1"/>
  <c r="AC16" i="1"/>
  <c r="AB16" i="1"/>
  <c r="AA16" i="1"/>
  <c r="Z16" i="1"/>
  <c r="Y16" i="1"/>
  <c r="X16" i="1"/>
  <c r="W16" i="1"/>
  <c r="T16" i="1"/>
  <c r="T31" i="9"/>
  <c r="AC30" i="9"/>
  <c r="T30" i="9"/>
  <c r="T29" i="9"/>
  <c r="AC28" i="9"/>
  <c r="AB28" i="9"/>
  <c r="AA28" i="9"/>
  <c r="Z28" i="9"/>
  <c r="Y28" i="9"/>
  <c r="X28" i="9"/>
  <c r="W28" i="9"/>
  <c r="T28" i="9"/>
  <c r="T27" i="9"/>
  <c r="AC26" i="9"/>
  <c r="T26" i="9"/>
  <c r="T25" i="9"/>
  <c r="AC24" i="9"/>
  <c r="AB24" i="9"/>
  <c r="AA24" i="9"/>
  <c r="Z24" i="9"/>
  <c r="Y24" i="9"/>
  <c r="X24" i="9"/>
  <c r="W24" i="9"/>
  <c r="T24" i="9"/>
  <c r="V24" i="9" s="1"/>
  <c r="T23" i="9"/>
  <c r="AC22" i="9"/>
  <c r="T22" i="9"/>
  <c r="T21" i="9"/>
  <c r="AC23" i="9" s="1"/>
  <c r="AC20" i="9"/>
  <c r="AB20" i="9"/>
  <c r="AA20" i="9"/>
  <c r="Z20" i="9"/>
  <c r="Y20" i="9"/>
  <c r="X20" i="9"/>
  <c r="W20" i="9"/>
  <c r="V20" i="9"/>
  <c r="T20" i="9"/>
  <c r="T19" i="9"/>
  <c r="AC18" i="9"/>
  <c r="T18" i="9"/>
  <c r="T17" i="9"/>
  <c r="AC16" i="9"/>
  <c r="AB16" i="9"/>
  <c r="AA16" i="9"/>
  <c r="Z16" i="9"/>
  <c r="Y16" i="9"/>
  <c r="X16" i="9"/>
  <c r="W16" i="9"/>
  <c r="T16" i="9"/>
  <c r="V16" i="9" s="1"/>
  <c r="T15" i="9"/>
  <c r="AC14" i="9"/>
  <c r="T14" i="9"/>
  <c r="T13" i="9"/>
  <c r="AC15" i="9" s="1"/>
  <c r="AC12" i="9"/>
  <c r="AB12" i="9"/>
  <c r="AA12" i="9"/>
  <c r="Z12" i="9"/>
  <c r="Y12" i="9"/>
  <c r="X12" i="9"/>
  <c r="W12" i="9"/>
  <c r="V12" i="9"/>
  <c r="T12" i="9"/>
  <c r="T11" i="9"/>
  <c r="AC10" i="9"/>
  <c r="T10" i="9"/>
  <c r="T9" i="9"/>
  <c r="AC8" i="9"/>
  <c r="AB8" i="9"/>
  <c r="AA8" i="9"/>
  <c r="Z8" i="9"/>
  <c r="Y8" i="9"/>
  <c r="X8" i="9"/>
  <c r="W8" i="9"/>
  <c r="T8" i="9"/>
  <c r="V8" i="9" s="1"/>
  <c r="T147" i="3"/>
  <c r="V147" i="3"/>
  <c r="W147" i="3"/>
  <c r="X147" i="3"/>
  <c r="Y147" i="3"/>
  <c r="Z147" i="3"/>
  <c r="AA147" i="3"/>
  <c r="AB147" i="3"/>
  <c r="T148" i="3"/>
  <c r="T154" i="3"/>
  <c r="AB153" i="3"/>
  <c r="T153" i="3"/>
  <c r="T152" i="3"/>
  <c r="AB151" i="3"/>
  <c r="AA151" i="3"/>
  <c r="Z151" i="3"/>
  <c r="Y151" i="3"/>
  <c r="X151" i="3"/>
  <c r="W151" i="3"/>
  <c r="V151" i="3"/>
  <c r="T151" i="3"/>
  <c r="U151" i="3" s="1"/>
  <c r="T150" i="3"/>
  <c r="AB149" i="3"/>
  <c r="T149" i="3"/>
  <c r="AB150" i="3" s="1"/>
  <c r="T146" i="3"/>
  <c r="AB145" i="3"/>
  <c r="T145" i="3"/>
  <c r="T144" i="3"/>
  <c r="AB143" i="3"/>
  <c r="AA143" i="3"/>
  <c r="Z143" i="3"/>
  <c r="Y143" i="3"/>
  <c r="X143" i="3"/>
  <c r="W143" i="3"/>
  <c r="V143" i="3"/>
  <c r="T143" i="3"/>
  <c r="U143" i="3" s="1"/>
  <c r="T126" i="3"/>
  <c r="AB125" i="3"/>
  <c r="T125" i="3"/>
  <c r="T124" i="3"/>
  <c r="AB126" i="3" s="1"/>
  <c r="AB123" i="3"/>
  <c r="AA123" i="3"/>
  <c r="Z123" i="3"/>
  <c r="Y123" i="3"/>
  <c r="X123" i="3"/>
  <c r="W123" i="3"/>
  <c r="V123" i="3"/>
  <c r="T123" i="3"/>
  <c r="U123" i="3" s="1"/>
  <c r="T118" i="3"/>
  <c r="AB117" i="3"/>
  <c r="T117" i="3"/>
  <c r="T116" i="3"/>
  <c r="AB118" i="3" s="1"/>
  <c r="AB115" i="3"/>
  <c r="AA115" i="3"/>
  <c r="Z115" i="3"/>
  <c r="Y115" i="3"/>
  <c r="X115" i="3"/>
  <c r="W115" i="3"/>
  <c r="V115" i="3"/>
  <c r="T115" i="3"/>
  <c r="U115" i="3" s="1"/>
  <c r="T98" i="3"/>
  <c r="AB97" i="3"/>
  <c r="T97" i="3"/>
  <c r="T96" i="3"/>
  <c r="AB98" i="3" s="1"/>
  <c r="AB95" i="3"/>
  <c r="AA95" i="3"/>
  <c r="Z95" i="3"/>
  <c r="Y95" i="3"/>
  <c r="X95" i="3"/>
  <c r="W95" i="3"/>
  <c r="V95" i="3"/>
  <c r="T95" i="3"/>
  <c r="U95" i="3" s="1"/>
  <c r="T134" i="3"/>
  <c r="AB133" i="3"/>
  <c r="T133" i="3"/>
  <c r="T132" i="3"/>
  <c r="AB134" i="3" s="1"/>
  <c r="AB131" i="3"/>
  <c r="AA131" i="3"/>
  <c r="Z131" i="3"/>
  <c r="Y131" i="3"/>
  <c r="X131" i="3"/>
  <c r="W131" i="3"/>
  <c r="V131" i="3"/>
  <c r="T131" i="3"/>
  <c r="U131" i="3" s="1"/>
  <c r="T114" i="3"/>
  <c r="AB113" i="3"/>
  <c r="T113" i="3"/>
  <c r="T112" i="3"/>
  <c r="AB114" i="3" s="1"/>
  <c r="AB111" i="3"/>
  <c r="AA111" i="3"/>
  <c r="Z111" i="3"/>
  <c r="Y111" i="3"/>
  <c r="X111" i="3"/>
  <c r="W111" i="3"/>
  <c r="V111" i="3"/>
  <c r="T111" i="3"/>
  <c r="U111" i="3" s="1"/>
  <c r="T130" i="3"/>
  <c r="AB129" i="3"/>
  <c r="T129" i="3"/>
  <c r="T128" i="3"/>
  <c r="AB130" i="3" s="1"/>
  <c r="AB127" i="3"/>
  <c r="AA127" i="3"/>
  <c r="Z127" i="3"/>
  <c r="Y127" i="3"/>
  <c r="X127" i="3"/>
  <c r="W127" i="3"/>
  <c r="V127" i="3"/>
  <c r="T127" i="3"/>
  <c r="U127" i="3" s="1"/>
  <c r="T102" i="3"/>
  <c r="AB101" i="3"/>
  <c r="T101" i="3"/>
  <c r="T100" i="3"/>
  <c r="AB102" i="3" s="1"/>
  <c r="AB99" i="3"/>
  <c r="AA99" i="3"/>
  <c r="Z99" i="3"/>
  <c r="Y99" i="3"/>
  <c r="X99" i="3"/>
  <c r="W99" i="3"/>
  <c r="V99" i="3"/>
  <c r="T99" i="3"/>
  <c r="U99" i="3" s="1"/>
  <c r="T94" i="3"/>
  <c r="AB93" i="3"/>
  <c r="T93" i="3"/>
  <c r="T92" i="3"/>
  <c r="AB94" i="3" s="1"/>
  <c r="AB91" i="3"/>
  <c r="AA91" i="3"/>
  <c r="Z91" i="3"/>
  <c r="Y91" i="3"/>
  <c r="X91" i="3"/>
  <c r="W91" i="3"/>
  <c r="V91" i="3"/>
  <c r="T91" i="3"/>
  <c r="U91" i="3" s="1"/>
  <c r="T87" i="3"/>
  <c r="AB86" i="3"/>
  <c r="T86" i="3"/>
  <c r="T85" i="3"/>
  <c r="AB87" i="3" s="1"/>
  <c r="AB84" i="3"/>
  <c r="AA84" i="3"/>
  <c r="Z84" i="3"/>
  <c r="Y84" i="3"/>
  <c r="X84" i="3"/>
  <c r="W84" i="3"/>
  <c r="V84" i="3"/>
  <c r="T84" i="3"/>
  <c r="U84" i="3" s="1"/>
  <c r="T59" i="3"/>
  <c r="AB58" i="3"/>
  <c r="T58" i="3"/>
  <c r="T57" i="3"/>
  <c r="AB59" i="3" s="1"/>
  <c r="AB56" i="3"/>
  <c r="AA56" i="3"/>
  <c r="Z56" i="3"/>
  <c r="Y56" i="3"/>
  <c r="X56" i="3"/>
  <c r="W56" i="3"/>
  <c r="V56" i="3"/>
  <c r="T56" i="3"/>
  <c r="U56" i="3" s="1"/>
  <c r="T79" i="3"/>
  <c r="AB78" i="3"/>
  <c r="T78" i="3"/>
  <c r="T77" i="3"/>
  <c r="AB79" i="3" s="1"/>
  <c r="AB76" i="3"/>
  <c r="AA76" i="3"/>
  <c r="Z76" i="3"/>
  <c r="Y76" i="3"/>
  <c r="X76" i="3"/>
  <c r="W76" i="3"/>
  <c r="V76" i="3"/>
  <c r="T76" i="3"/>
  <c r="U76" i="3" s="1"/>
  <c r="T83" i="3"/>
  <c r="AB82" i="3"/>
  <c r="T82" i="3"/>
  <c r="T81" i="3"/>
  <c r="AB83" i="3" s="1"/>
  <c r="AB80" i="3"/>
  <c r="AA80" i="3"/>
  <c r="Z80" i="3"/>
  <c r="Y80" i="3"/>
  <c r="X80" i="3"/>
  <c r="W80" i="3"/>
  <c r="V80" i="3"/>
  <c r="T80" i="3"/>
  <c r="U80" i="3" s="1"/>
  <c r="T75" i="3"/>
  <c r="AB74" i="3"/>
  <c r="T74" i="3"/>
  <c r="T73" i="3"/>
  <c r="AB75" i="3" s="1"/>
  <c r="AB72" i="3"/>
  <c r="AA72" i="3"/>
  <c r="Z72" i="3"/>
  <c r="Y72" i="3"/>
  <c r="X72" i="3"/>
  <c r="W72" i="3"/>
  <c r="V72" i="3"/>
  <c r="T72" i="3"/>
  <c r="U72" i="3" s="1"/>
  <c r="T39" i="3"/>
  <c r="AB38" i="3"/>
  <c r="T38" i="3"/>
  <c r="T37" i="3"/>
  <c r="AB39" i="3" s="1"/>
  <c r="AB36" i="3"/>
  <c r="AA36" i="3"/>
  <c r="Z36" i="3"/>
  <c r="Y36" i="3"/>
  <c r="X36" i="3"/>
  <c r="W36" i="3"/>
  <c r="V36" i="3"/>
  <c r="T36" i="3"/>
  <c r="U36" i="3" s="1"/>
  <c r="T51" i="3"/>
  <c r="AB50" i="3"/>
  <c r="T50" i="3"/>
  <c r="T49" i="3"/>
  <c r="AB51" i="3" s="1"/>
  <c r="AB48" i="3"/>
  <c r="AA48" i="3"/>
  <c r="Z48" i="3"/>
  <c r="Y48" i="3"/>
  <c r="X48" i="3"/>
  <c r="W48" i="3"/>
  <c r="V48" i="3"/>
  <c r="T48" i="3"/>
  <c r="U48" i="3" s="1"/>
  <c r="T23" i="3"/>
  <c r="AB22" i="3"/>
  <c r="T22" i="3"/>
  <c r="T21" i="3"/>
  <c r="AB23" i="3" s="1"/>
  <c r="AB20" i="3"/>
  <c r="AA20" i="3"/>
  <c r="Z20" i="3"/>
  <c r="Y20" i="3"/>
  <c r="X20" i="3"/>
  <c r="W20" i="3"/>
  <c r="V20" i="3"/>
  <c r="T20" i="3"/>
  <c r="U20" i="3" s="1"/>
  <c r="T40" i="3"/>
  <c r="V40" i="3"/>
  <c r="W40" i="3"/>
  <c r="X40" i="3"/>
  <c r="Y40" i="3"/>
  <c r="Z40" i="3"/>
  <c r="AA40" i="3"/>
  <c r="AB40" i="3"/>
  <c r="T41" i="3"/>
  <c r="T42" i="3"/>
  <c r="AB43" i="3" s="1"/>
  <c r="AB42" i="3"/>
  <c r="T43" i="3"/>
  <c r="T24" i="3"/>
  <c r="V24" i="3"/>
  <c r="W24" i="3"/>
  <c r="X24" i="3"/>
  <c r="Y24" i="3"/>
  <c r="Z24" i="3"/>
  <c r="AA24" i="3"/>
  <c r="AB24" i="3"/>
  <c r="T25" i="3"/>
  <c r="T26" i="3"/>
  <c r="AB26" i="3"/>
  <c r="T27" i="3"/>
  <c r="AB27" i="3"/>
  <c r="T11" i="1"/>
  <c r="AC10" i="1"/>
  <c r="T10" i="1"/>
  <c r="T9" i="1"/>
  <c r="AC8" i="1"/>
  <c r="AB8" i="1"/>
  <c r="AA8" i="1"/>
  <c r="Z8" i="1"/>
  <c r="Y8" i="1"/>
  <c r="X8" i="1"/>
  <c r="W8" i="1"/>
  <c r="T8" i="1"/>
  <c r="T8" i="3"/>
  <c r="V8" i="3"/>
  <c r="W8" i="3"/>
  <c r="X8" i="3"/>
  <c r="Y8" i="3"/>
  <c r="Z8" i="3"/>
  <c r="AA8" i="3"/>
  <c r="AB8" i="3"/>
  <c r="T9" i="3"/>
  <c r="T10" i="3"/>
  <c r="AB11" i="3" s="1"/>
  <c r="AB10" i="3"/>
  <c r="T11" i="3"/>
  <c r="T12" i="3"/>
  <c r="V12" i="3"/>
  <c r="W12" i="3"/>
  <c r="X12" i="3"/>
  <c r="Y12" i="3"/>
  <c r="Z12" i="3"/>
  <c r="AA12" i="3"/>
  <c r="AB12" i="3"/>
  <c r="T13" i="3"/>
  <c r="T14" i="3"/>
  <c r="AB14" i="3"/>
  <c r="T15" i="3"/>
  <c r="AB15" i="3"/>
  <c r="T44" i="3"/>
  <c r="V44" i="3"/>
  <c r="W44" i="3"/>
  <c r="X44" i="3"/>
  <c r="Y44" i="3"/>
  <c r="Z44" i="3"/>
  <c r="AA44" i="3"/>
  <c r="AB44" i="3"/>
  <c r="T45" i="3"/>
  <c r="T46" i="3"/>
  <c r="AB47" i="3" s="1"/>
  <c r="AB46" i="3"/>
  <c r="T47" i="3"/>
  <c r="T32" i="3"/>
  <c r="V32" i="3"/>
  <c r="W32" i="3"/>
  <c r="X32" i="3"/>
  <c r="Y32" i="3"/>
  <c r="Z32" i="3"/>
  <c r="AA32" i="3"/>
  <c r="AB32" i="3"/>
  <c r="T33" i="3"/>
  <c r="T34" i="3"/>
  <c r="AB34" i="3"/>
  <c r="T35" i="3"/>
  <c r="AB35" i="3"/>
  <c r="T28" i="3"/>
  <c r="V28" i="3"/>
  <c r="W28" i="3"/>
  <c r="X28" i="3"/>
  <c r="Y28" i="3"/>
  <c r="Z28" i="3"/>
  <c r="AA28" i="3"/>
  <c r="AB28" i="3"/>
  <c r="T29" i="3"/>
  <c r="T30" i="3"/>
  <c r="AB31" i="3" s="1"/>
  <c r="AB30" i="3"/>
  <c r="T31" i="3"/>
  <c r="T60" i="3"/>
  <c r="V60" i="3"/>
  <c r="W60" i="3"/>
  <c r="X60" i="3"/>
  <c r="Y60" i="3"/>
  <c r="Z60" i="3"/>
  <c r="AA60" i="3"/>
  <c r="AB60" i="3"/>
  <c r="T61" i="3"/>
  <c r="T62" i="3"/>
  <c r="AB62" i="3"/>
  <c r="T63" i="3"/>
  <c r="AB63" i="3"/>
  <c r="T64" i="3"/>
  <c r="V64" i="3"/>
  <c r="W64" i="3"/>
  <c r="X64" i="3"/>
  <c r="Y64" i="3"/>
  <c r="Z64" i="3"/>
  <c r="AA64" i="3"/>
  <c r="AB64" i="3"/>
  <c r="T65" i="3"/>
  <c r="T66" i="3"/>
  <c r="AB67" i="3" s="1"/>
  <c r="AB66" i="3"/>
  <c r="T67" i="3"/>
  <c r="T68" i="3"/>
  <c r="V68" i="3"/>
  <c r="W68" i="3"/>
  <c r="X68" i="3"/>
  <c r="Y68" i="3"/>
  <c r="Z68" i="3"/>
  <c r="AA68" i="3"/>
  <c r="AB68" i="3"/>
  <c r="T69" i="3"/>
  <c r="T70" i="3"/>
  <c r="AB70" i="3"/>
  <c r="T71" i="3"/>
  <c r="AB71" i="3"/>
  <c r="T107" i="3"/>
  <c r="V107" i="3"/>
  <c r="W107" i="3"/>
  <c r="X107" i="3"/>
  <c r="Y107" i="3"/>
  <c r="Z107" i="3"/>
  <c r="AA107" i="3"/>
  <c r="AB107" i="3"/>
  <c r="T108" i="3"/>
  <c r="T109" i="3"/>
  <c r="AB110" i="3" s="1"/>
  <c r="AB109" i="3"/>
  <c r="T110" i="3"/>
  <c r="T119" i="3"/>
  <c r="V119" i="3"/>
  <c r="W119" i="3"/>
  <c r="X119" i="3"/>
  <c r="Y119" i="3"/>
  <c r="Z119" i="3"/>
  <c r="AA119" i="3"/>
  <c r="AB119" i="3"/>
  <c r="T120" i="3"/>
  <c r="T121" i="3"/>
  <c r="AB121" i="3"/>
  <c r="T122" i="3"/>
  <c r="AB122" i="3"/>
  <c r="T103" i="3"/>
  <c r="V103" i="3"/>
  <c r="W103" i="3"/>
  <c r="X103" i="3"/>
  <c r="Y103" i="3"/>
  <c r="Z103" i="3"/>
  <c r="AA103" i="3"/>
  <c r="AB103" i="3"/>
  <c r="T104" i="3"/>
  <c r="T105" i="3"/>
  <c r="AB106" i="3" s="1"/>
  <c r="AB105" i="3"/>
  <c r="T106" i="3"/>
  <c r="T139" i="3"/>
  <c r="V139" i="3"/>
  <c r="W139" i="3"/>
  <c r="X139" i="3"/>
  <c r="Y139" i="3"/>
  <c r="Z139" i="3"/>
  <c r="AA139" i="3"/>
  <c r="AB139" i="3"/>
  <c r="T140" i="3"/>
  <c r="T141" i="3"/>
  <c r="AB141" i="3"/>
  <c r="T142" i="3"/>
  <c r="AB142" i="3"/>
  <c r="T8" i="6"/>
  <c r="W8" i="6"/>
  <c r="X8" i="6"/>
  <c r="Y8" i="6"/>
  <c r="Z8" i="6"/>
  <c r="AA8" i="6"/>
  <c r="AB8" i="6"/>
  <c r="AC8" i="6"/>
  <c r="T9" i="6"/>
  <c r="T10" i="6"/>
  <c r="AC10" i="6"/>
  <c r="T11" i="6"/>
  <c r="T12" i="6"/>
  <c r="W12" i="6"/>
  <c r="X12" i="6"/>
  <c r="Y12" i="6"/>
  <c r="Z12" i="6"/>
  <c r="AA12" i="6"/>
  <c r="AB12" i="6"/>
  <c r="AC12" i="6"/>
  <c r="T13" i="6"/>
  <c r="T14" i="6"/>
  <c r="AC14" i="6"/>
  <c r="T15" i="6"/>
  <c r="T16" i="6"/>
  <c r="W16" i="6"/>
  <c r="X16" i="6"/>
  <c r="Y16" i="6"/>
  <c r="Z16" i="6"/>
  <c r="AA16" i="6"/>
  <c r="AB16" i="6"/>
  <c r="AC16" i="6"/>
  <c r="T17" i="6"/>
  <c r="T18" i="6"/>
  <c r="AC18" i="6"/>
  <c r="T19" i="6"/>
  <c r="T20" i="6"/>
  <c r="W20" i="6"/>
  <c r="X20" i="6"/>
  <c r="Y20" i="6"/>
  <c r="Z20" i="6"/>
  <c r="AA20" i="6"/>
  <c r="AB20" i="6"/>
  <c r="AC20" i="6"/>
  <c r="T21" i="6"/>
  <c r="T22" i="6"/>
  <c r="AC22" i="6"/>
  <c r="T23" i="6"/>
  <c r="T24" i="6"/>
  <c r="W24" i="6"/>
  <c r="X24" i="6"/>
  <c r="Y24" i="6"/>
  <c r="Z24" i="6"/>
  <c r="AA24" i="6"/>
  <c r="AB24" i="6"/>
  <c r="AC24" i="6"/>
  <c r="T25" i="6"/>
  <c r="T26" i="6"/>
  <c r="AC26" i="6"/>
  <c r="T27" i="6"/>
  <c r="T28" i="6"/>
  <c r="W28" i="6"/>
  <c r="X28" i="6"/>
  <c r="Y28" i="6"/>
  <c r="Z28" i="6"/>
  <c r="AA28" i="6"/>
  <c r="AB28" i="6"/>
  <c r="AC28" i="6"/>
  <c r="T29" i="6"/>
  <c r="T30" i="6"/>
  <c r="AC30" i="6"/>
  <c r="T31" i="6"/>
  <c r="T8" i="8"/>
  <c r="W8" i="8"/>
  <c r="X8" i="8"/>
  <c r="Y8" i="8"/>
  <c r="Z8" i="8"/>
  <c r="AA8" i="8"/>
  <c r="AB8" i="8"/>
  <c r="AC8" i="8"/>
  <c r="T9" i="8"/>
  <c r="T10" i="8"/>
  <c r="AC10" i="8"/>
  <c r="T11" i="8"/>
  <c r="T12" i="8"/>
  <c r="W12" i="8"/>
  <c r="X12" i="8"/>
  <c r="Y12" i="8"/>
  <c r="Z12" i="8"/>
  <c r="AA12" i="8"/>
  <c r="AB12" i="8"/>
  <c r="AC12" i="8"/>
  <c r="T13" i="8"/>
  <c r="T14" i="8"/>
  <c r="AC14" i="8"/>
  <c r="T15" i="8"/>
  <c r="T12" i="5"/>
  <c r="W12" i="5"/>
  <c r="X12" i="5"/>
  <c r="Y12" i="5"/>
  <c r="Z12" i="5"/>
  <c r="AA12" i="5"/>
  <c r="AB12" i="5"/>
  <c r="AC12" i="5"/>
  <c r="T13" i="5"/>
  <c r="T14" i="5"/>
  <c r="AC15" i="5" s="1"/>
  <c r="AC14" i="5"/>
  <c r="T15" i="5"/>
  <c r="T20" i="5"/>
  <c r="W20" i="5"/>
  <c r="X20" i="5"/>
  <c r="Y20" i="5"/>
  <c r="Z20" i="5"/>
  <c r="AA20" i="5"/>
  <c r="AB20" i="5"/>
  <c r="AC20" i="5"/>
  <c r="T21" i="5"/>
  <c r="T22" i="5"/>
  <c r="AC22" i="5"/>
  <c r="T23" i="5"/>
  <c r="T32" i="5"/>
  <c r="W32" i="5"/>
  <c r="X32" i="5"/>
  <c r="Y32" i="5"/>
  <c r="Z32" i="5"/>
  <c r="AA32" i="5"/>
  <c r="AB32" i="5"/>
  <c r="AC32" i="5"/>
  <c r="T33" i="5"/>
  <c r="T34" i="5"/>
  <c r="AC34" i="5"/>
  <c r="T35" i="5"/>
  <c r="T36" i="5"/>
  <c r="W36" i="5"/>
  <c r="X36" i="5"/>
  <c r="Y36" i="5"/>
  <c r="Z36" i="5"/>
  <c r="AA36" i="5"/>
  <c r="AB36" i="5"/>
  <c r="AC36" i="5"/>
  <c r="T37" i="5"/>
  <c r="T38" i="5"/>
  <c r="AC38" i="5"/>
  <c r="T39" i="5"/>
  <c r="T28" i="5"/>
  <c r="W28" i="5"/>
  <c r="X28" i="5"/>
  <c r="Y28" i="5"/>
  <c r="Z28" i="5"/>
  <c r="AA28" i="5"/>
  <c r="AB28" i="5"/>
  <c r="AC28" i="5"/>
  <c r="T29" i="5"/>
  <c r="T30" i="5"/>
  <c r="AC30" i="5"/>
  <c r="T31" i="5"/>
  <c r="T16" i="5"/>
  <c r="W16" i="5"/>
  <c r="X16" i="5"/>
  <c r="Y16" i="5"/>
  <c r="Z16" i="5"/>
  <c r="AA16" i="5"/>
  <c r="AB16" i="5"/>
  <c r="AC16" i="5"/>
  <c r="T17" i="5"/>
  <c r="T18" i="5"/>
  <c r="AC18" i="5"/>
  <c r="T19" i="5"/>
  <c r="T8" i="5"/>
  <c r="W8" i="5"/>
  <c r="X8" i="5"/>
  <c r="Y8" i="5"/>
  <c r="Z8" i="5"/>
  <c r="AA8" i="5"/>
  <c r="AB8" i="5"/>
  <c r="AC8" i="5"/>
  <c r="T9" i="5"/>
  <c r="T10" i="5"/>
  <c r="AC10" i="5"/>
  <c r="T11" i="5"/>
  <c r="T24" i="5"/>
  <c r="W24" i="5"/>
  <c r="X24" i="5"/>
  <c r="Y24" i="5"/>
  <c r="Z24" i="5"/>
  <c r="AA24" i="5"/>
  <c r="AB24" i="5"/>
  <c r="AC24" i="5"/>
  <c r="T25" i="5"/>
  <c r="T26" i="5"/>
  <c r="AC26" i="5"/>
  <c r="T27" i="5"/>
  <c r="T36" i="4"/>
  <c r="W36" i="4"/>
  <c r="X36" i="4"/>
  <c r="Y36" i="4"/>
  <c r="Z36" i="4"/>
  <c r="AA36" i="4"/>
  <c r="AB36" i="4"/>
  <c r="AC36" i="4"/>
  <c r="T37" i="4"/>
  <c r="T38" i="4"/>
  <c r="AC38" i="4"/>
  <c r="T39" i="4"/>
  <c r="T40" i="4"/>
  <c r="W40" i="4"/>
  <c r="X40" i="4"/>
  <c r="Y40" i="4"/>
  <c r="Z40" i="4"/>
  <c r="AA40" i="4"/>
  <c r="AB40" i="4"/>
  <c r="AC40" i="4"/>
  <c r="T41" i="4"/>
  <c r="T42" i="4"/>
  <c r="AC42" i="4"/>
  <c r="T43" i="4"/>
  <c r="T16" i="4"/>
  <c r="W16" i="4"/>
  <c r="X16" i="4"/>
  <c r="Y16" i="4"/>
  <c r="Z16" i="4"/>
  <c r="AA16" i="4"/>
  <c r="AB16" i="4"/>
  <c r="AC16" i="4"/>
  <c r="T17" i="4"/>
  <c r="T18" i="4"/>
  <c r="AC18" i="4"/>
  <c r="T19" i="4"/>
  <c r="T24" i="4"/>
  <c r="W24" i="4"/>
  <c r="X24" i="4"/>
  <c r="Y24" i="4"/>
  <c r="Z24" i="4"/>
  <c r="AA24" i="4"/>
  <c r="AB24" i="4"/>
  <c r="AC24" i="4"/>
  <c r="T25" i="4"/>
  <c r="T26" i="4"/>
  <c r="AC26" i="4"/>
  <c r="T27" i="4"/>
  <c r="T12" i="4"/>
  <c r="W12" i="4"/>
  <c r="X12" i="4"/>
  <c r="Y12" i="4"/>
  <c r="Z12" i="4"/>
  <c r="AA12" i="4"/>
  <c r="AB12" i="4"/>
  <c r="AC12" i="4"/>
  <c r="T13" i="4"/>
  <c r="T14" i="4"/>
  <c r="AC14" i="4"/>
  <c r="T15" i="4"/>
  <c r="T20" i="4"/>
  <c r="W20" i="4"/>
  <c r="X20" i="4"/>
  <c r="Y20" i="4"/>
  <c r="Z20" i="4"/>
  <c r="AA20" i="4"/>
  <c r="AB20" i="4"/>
  <c r="AC20" i="4"/>
  <c r="T21" i="4"/>
  <c r="T22" i="4"/>
  <c r="AC22" i="4"/>
  <c r="T23" i="4"/>
  <c r="T28" i="4"/>
  <c r="W28" i="4"/>
  <c r="X28" i="4"/>
  <c r="Y28" i="4"/>
  <c r="Z28" i="4"/>
  <c r="AA28" i="4"/>
  <c r="AB28" i="4"/>
  <c r="AC28" i="4"/>
  <c r="T29" i="4"/>
  <c r="T30" i="4"/>
  <c r="AC30" i="4"/>
  <c r="T31" i="4"/>
  <c r="T8" i="4"/>
  <c r="W8" i="4"/>
  <c r="X8" i="4"/>
  <c r="Y8" i="4"/>
  <c r="Z8" i="4"/>
  <c r="AA8" i="4"/>
  <c r="AB8" i="4"/>
  <c r="AC8" i="4"/>
  <c r="T9" i="4"/>
  <c r="T10" i="4"/>
  <c r="AC10" i="4"/>
  <c r="T11" i="4"/>
  <c r="T32" i="4"/>
  <c r="W32" i="4"/>
  <c r="X32" i="4"/>
  <c r="Y32" i="4"/>
  <c r="Z32" i="4"/>
  <c r="AA32" i="4"/>
  <c r="AB32" i="4"/>
  <c r="AC32" i="4"/>
  <c r="T33" i="4"/>
  <c r="T34" i="4"/>
  <c r="AC34" i="4"/>
  <c r="T35" i="4"/>
  <c r="T12" i="2"/>
  <c r="W12" i="2"/>
  <c r="X12" i="2"/>
  <c r="Y12" i="2"/>
  <c r="Z12" i="2"/>
  <c r="AA12" i="2"/>
  <c r="AB12" i="2"/>
  <c r="AC12" i="2"/>
  <c r="T13" i="2"/>
  <c r="T14" i="2"/>
  <c r="AC14" i="2"/>
  <c r="T15" i="2"/>
  <c r="T20" i="2"/>
  <c r="W20" i="2"/>
  <c r="X20" i="2"/>
  <c r="Y20" i="2"/>
  <c r="Z20" i="2"/>
  <c r="AA20" i="2"/>
  <c r="AB20" i="2"/>
  <c r="AC20" i="2"/>
  <c r="T21" i="2"/>
  <c r="T22" i="2"/>
  <c r="AC22" i="2"/>
  <c r="T23" i="2"/>
  <c r="T8" i="2"/>
  <c r="W8" i="2"/>
  <c r="X8" i="2"/>
  <c r="Y8" i="2"/>
  <c r="Z8" i="2"/>
  <c r="AA8" i="2"/>
  <c r="AB8" i="2"/>
  <c r="AC8" i="2"/>
  <c r="T9" i="2"/>
  <c r="T10" i="2"/>
  <c r="AC10" i="2"/>
  <c r="T11" i="2"/>
  <c r="T16" i="2"/>
  <c r="W16" i="2"/>
  <c r="X16" i="2"/>
  <c r="Y16" i="2"/>
  <c r="Z16" i="2"/>
  <c r="AA16" i="2"/>
  <c r="AB16" i="2"/>
  <c r="AC16" i="2"/>
  <c r="T17" i="2"/>
  <c r="T18" i="2"/>
  <c r="AC18" i="2"/>
  <c r="T19" i="2"/>
  <c r="T12" i="1"/>
  <c r="W12" i="1"/>
  <c r="X12" i="1"/>
  <c r="Y12" i="1"/>
  <c r="Z12" i="1"/>
  <c r="AA12" i="1"/>
  <c r="AB12" i="1"/>
  <c r="AC12" i="1"/>
  <c r="T13" i="1"/>
  <c r="T14" i="1"/>
  <c r="AC14" i="1"/>
  <c r="T15" i="1"/>
  <c r="AC31" i="4" l="1"/>
  <c r="AC15" i="8"/>
  <c r="AC11" i="8"/>
  <c r="AC11" i="1"/>
  <c r="AB146" i="3"/>
  <c r="AB154" i="3"/>
  <c r="AC11" i="9"/>
  <c r="AC19" i="9"/>
  <c r="AC27" i="9"/>
  <c r="V28" i="9"/>
  <c r="AC31" i="9"/>
  <c r="AC27" i="8"/>
  <c r="AC31" i="8"/>
  <c r="AC11" i="10"/>
  <c r="AC15" i="10"/>
  <c r="AC19" i="10"/>
  <c r="V64" i="5"/>
  <c r="V16" i="1"/>
  <c r="AC19" i="1"/>
  <c r="AC15" i="1"/>
  <c r="V20" i="1"/>
  <c r="AC23" i="1"/>
  <c r="V8" i="1"/>
  <c r="AC71" i="5"/>
  <c r="AC23" i="8"/>
  <c r="AC19" i="5"/>
  <c r="AC23" i="10"/>
  <c r="AC19" i="8"/>
  <c r="AC15" i="2"/>
  <c r="AC27" i="5"/>
  <c r="AC27" i="10"/>
  <c r="AC39" i="5"/>
  <c r="AC23" i="4"/>
  <c r="AC11" i="11"/>
  <c r="V56" i="5"/>
  <c r="AC59" i="5"/>
  <c r="AC23" i="5"/>
  <c r="V44" i="5"/>
  <c r="AC47" i="5"/>
  <c r="AC51" i="5"/>
  <c r="V72" i="5"/>
  <c r="AC75" i="5"/>
  <c r="V52" i="5"/>
  <c r="AC55" i="5"/>
  <c r="V28" i="10"/>
  <c r="AC31" i="10"/>
  <c r="AC15" i="11"/>
  <c r="AC79" i="5"/>
  <c r="AC67" i="5"/>
  <c r="V60" i="5"/>
  <c r="AC63" i="5"/>
  <c r="V40" i="5"/>
  <c r="AC43" i="5"/>
  <c r="AC35" i="5"/>
  <c r="AC11" i="5"/>
  <c r="AC19" i="4"/>
  <c r="AC11" i="2"/>
  <c r="V36" i="6"/>
  <c r="AC39" i="6"/>
  <c r="V8" i="11"/>
  <c r="V28" i="8"/>
  <c r="V20" i="8"/>
  <c r="V16" i="10"/>
  <c r="V12" i="10"/>
  <c r="V20" i="10"/>
  <c r="V8" i="10"/>
  <c r="V24" i="8"/>
  <c r="V24" i="4"/>
  <c r="V28" i="4"/>
  <c r="V36" i="4"/>
  <c r="AC23" i="2"/>
  <c r="AC19" i="2"/>
  <c r="V8" i="2"/>
  <c r="V12" i="1"/>
  <c r="V28" i="5"/>
  <c r="V8" i="5"/>
  <c r="V32" i="5"/>
  <c r="AC31" i="5"/>
  <c r="V16" i="5"/>
  <c r="V24" i="5"/>
  <c r="V20" i="5"/>
  <c r="V12" i="5"/>
  <c r="V36" i="5"/>
  <c r="V40" i="6"/>
  <c r="AC43" i="6"/>
  <c r="V44" i="6"/>
  <c r="AC47" i="6"/>
  <c r="V32" i="6"/>
  <c r="AC35" i="6"/>
  <c r="V12" i="11"/>
  <c r="V8" i="8"/>
  <c r="V12" i="8"/>
  <c r="V68" i="5"/>
  <c r="V76" i="5"/>
  <c r="V16" i="2"/>
  <c r="V12" i="2"/>
  <c r="V20" i="2"/>
  <c r="AC27" i="4"/>
  <c r="V16" i="4"/>
  <c r="AC39" i="4"/>
  <c r="V20" i="4"/>
  <c r="AC35" i="4"/>
  <c r="AC15" i="4"/>
  <c r="AC43" i="4"/>
  <c r="V8" i="4"/>
  <c r="V40" i="4"/>
  <c r="AC11" i="4"/>
  <c r="V32" i="4"/>
  <c r="V12" i="4"/>
  <c r="AC23" i="6"/>
  <c r="V20" i="6"/>
  <c r="AC31" i="6"/>
  <c r="V28" i="6"/>
  <c r="AC15" i="6"/>
  <c r="V12" i="6"/>
  <c r="V16" i="6"/>
  <c r="AC19" i="6"/>
  <c r="AC27" i="6"/>
  <c r="V24" i="6"/>
  <c r="AC11" i="6"/>
  <c r="V8" i="6"/>
  <c r="U147" i="3"/>
  <c r="U139" i="3"/>
  <c r="U103" i="3"/>
  <c r="U119" i="3"/>
  <c r="U107" i="3"/>
  <c r="U28" i="3"/>
  <c r="U32" i="3"/>
  <c r="U44" i="3"/>
  <c r="U24" i="3"/>
  <c r="U40" i="3"/>
  <c r="U68" i="3"/>
  <c r="U64" i="3"/>
  <c r="U60" i="3"/>
  <c r="U12" i="3"/>
  <c r="U8" i="3"/>
</calcChain>
</file>

<file path=xl/sharedStrings.xml><?xml version="1.0" encoding="utf-8"?>
<sst xmlns="http://schemas.openxmlformats.org/spreadsheetml/2006/main" count="832" uniqueCount="162">
  <si>
    <t>Body</t>
  </si>
  <si>
    <t>R</t>
  </si>
  <si>
    <t>5*</t>
  </si>
  <si>
    <t>Celkový čas</t>
  </si>
  <si>
    <t>Team</t>
  </si>
  <si>
    <t>B</t>
  </si>
  <si>
    <t>C</t>
  </si>
  <si>
    <t>Ž</t>
  </si>
  <si>
    <t>za kolo</t>
  </si>
  <si>
    <t>Celkom</t>
  </si>
  <si>
    <t>Počty bodov</t>
  </si>
  <si>
    <t>VÝSLEDKOVÁ LISTINA</t>
  </si>
  <si>
    <t>Priemer bodov</t>
  </si>
  <si>
    <t>A</t>
  </si>
  <si>
    <t>V</t>
  </si>
  <si>
    <t>P.č.</t>
  </si>
  <si>
    <t>Št.č.</t>
  </si>
  <si>
    <t>Meno</t>
  </si>
  <si>
    <t xml:space="preserve">  </t>
  </si>
  <si>
    <t>Motocykel</t>
  </si>
  <si>
    <t>Krajina</t>
  </si>
  <si>
    <t>TRIAL NITRA</t>
  </si>
  <si>
    <t>Cc</t>
  </si>
  <si>
    <t>SK</t>
  </si>
  <si>
    <t>Artis</t>
  </si>
  <si>
    <t>Alksnis</t>
  </si>
  <si>
    <t>Vladimír</t>
  </si>
  <si>
    <t>KOTHAY</t>
  </si>
  <si>
    <t>Andris</t>
  </si>
  <si>
    <t>Grinfelds</t>
  </si>
  <si>
    <t>Ján</t>
  </si>
  <si>
    <t>Gurín</t>
  </si>
  <si>
    <t xml:space="preserve">Milan </t>
  </si>
  <si>
    <t>Hristers</t>
  </si>
  <si>
    <t>Einass</t>
  </si>
  <si>
    <t>Niks</t>
  </si>
  <si>
    <t>Daniel</t>
  </si>
  <si>
    <t>Hasse</t>
  </si>
  <si>
    <t>Marco</t>
  </si>
  <si>
    <t>Mempör</t>
  </si>
  <si>
    <t>Tibor</t>
  </si>
  <si>
    <t>Lenner</t>
  </si>
  <si>
    <t>Milan</t>
  </si>
  <si>
    <t>KOLLÁR</t>
  </si>
  <si>
    <t>Ivan</t>
  </si>
  <si>
    <t>DEDINA</t>
  </si>
  <si>
    <t>MIHALÍČEK</t>
  </si>
  <si>
    <t>Tomáš</t>
  </si>
  <si>
    <t>MARCINA</t>
  </si>
  <si>
    <t>Aryis</t>
  </si>
  <si>
    <t>Juraj</t>
  </si>
  <si>
    <t>Gura</t>
  </si>
  <si>
    <t>Róbert</t>
  </si>
  <si>
    <t>Szabo</t>
  </si>
  <si>
    <t>Hula</t>
  </si>
  <si>
    <t>Peter</t>
  </si>
  <si>
    <t>OŠLEJŠEK</t>
  </si>
  <si>
    <t>TÁBORA</t>
  </si>
  <si>
    <t xml:space="preserve">Peter </t>
  </si>
  <si>
    <t>LOVÍŠEK</t>
  </si>
  <si>
    <t>Cantarus</t>
  </si>
  <si>
    <t>Mateuss</t>
  </si>
  <si>
    <t>Osúch</t>
  </si>
  <si>
    <t>Brestovský</t>
  </si>
  <si>
    <t>Ancirey</t>
  </si>
  <si>
    <t>Jonathan</t>
  </si>
  <si>
    <t>Snowball</t>
  </si>
  <si>
    <t>Ortmer</t>
  </si>
  <si>
    <t>Georg</t>
  </si>
  <si>
    <t xml:space="preserve">Martin </t>
  </si>
  <si>
    <t>Chalama</t>
  </si>
  <si>
    <t>Jakub</t>
  </si>
  <si>
    <t>Slivka</t>
  </si>
  <si>
    <t>Adam</t>
  </si>
  <si>
    <t>Kollár</t>
  </si>
  <si>
    <t>Voronin</t>
  </si>
  <si>
    <t>Tikhon</t>
  </si>
  <si>
    <t>Kovalev</t>
  </si>
  <si>
    <t>Haboň</t>
  </si>
  <si>
    <t>KAT</t>
  </si>
  <si>
    <t>X</t>
  </si>
  <si>
    <t>x</t>
  </si>
  <si>
    <t xml:space="preserve">  TRIAL NITRA</t>
  </si>
  <si>
    <t>TRIAL 2019</t>
  </si>
  <si>
    <t>Filip Korzeniak</t>
  </si>
  <si>
    <t>Max Szabo</t>
  </si>
  <si>
    <t>Charlotte Vranáková</t>
  </si>
  <si>
    <t>Štefan Gurín</t>
  </si>
  <si>
    <t>Zuzana Gurínová</t>
  </si>
  <si>
    <t>Matúš Ofúkaný</t>
  </si>
  <si>
    <t>PL</t>
  </si>
  <si>
    <t>1.</t>
  </si>
  <si>
    <t>2.</t>
  </si>
  <si>
    <t>3.</t>
  </si>
  <si>
    <t>4.</t>
  </si>
  <si>
    <t>5.</t>
  </si>
  <si>
    <t>6.</t>
  </si>
  <si>
    <t>Jakub Podhradský</t>
  </si>
  <si>
    <t>Zdenko Osúch</t>
  </si>
  <si>
    <t>Daniel Miháliček</t>
  </si>
  <si>
    <t>Filip Heřman</t>
  </si>
  <si>
    <t>Róbert Mikunda</t>
  </si>
  <si>
    <t>Tomáš Marcina</t>
  </si>
  <si>
    <t>Ján Gurín</t>
  </si>
  <si>
    <t>Max Vandas</t>
  </si>
  <si>
    <t>Krysztof Korzeniak</t>
  </si>
  <si>
    <t>CZ</t>
  </si>
  <si>
    <t>Milosz Žyznowski</t>
  </si>
  <si>
    <t>Milan Gurín</t>
  </si>
  <si>
    <t>Michal Pyzowski</t>
  </si>
  <si>
    <t>Jan Marusarz</t>
  </si>
  <si>
    <t>Vladimír Kothay</t>
  </si>
  <si>
    <t>Milan Benco</t>
  </si>
  <si>
    <t>HU</t>
  </si>
  <si>
    <t>Barnabás Czizmazia</t>
  </si>
  <si>
    <t>Šimon Sordyl</t>
  </si>
  <si>
    <t>?</t>
  </si>
  <si>
    <t>Júlia Majtyka</t>
  </si>
  <si>
    <t>Filip Dančo</t>
  </si>
  <si>
    <t>Peter Barborjak</t>
  </si>
  <si>
    <t>Juraj Gura</t>
  </si>
  <si>
    <t>ml.</t>
  </si>
  <si>
    <t xml:space="preserve">Juraj Gura </t>
  </si>
  <si>
    <t>St.</t>
  </si>
  <si>
    <t xml:space="preserve">Peter Ošlejšek </t>
  </si>
  <si>
    <t>Jaroslav Šmatlánek</t>
  </si>
  <si>
    <t>Martin Chalama</t>
  </si>
  <si>
    <t>Boris Šuran</t>
  </si>
  <si>
    <t>Samuel Szabó</t>
  </si>
  <si>
    <t>Václav Heřman</t>
  </si>
  <si>
    <t>Jaroslav Gažo</t>
  </si>
  <si>
    <t>Ján Hudák</t>
  </si>
  <si>
    <t>Peter Osúch</t>
  </si>
  <si>
    <t>Ivan Brestovský</t>
  </si>
  <si>
    <t>Bartosz Biderman</t>
  </si>
  <si>
    <t xml:space="preserve">Vladimír Kothay </t>
  </si>
  <si>
    <t>Sebastián Majtyka</t>
  </si>
  <si>
    <t>Karel Pilát</t>
  </si>
  <si>
    <t>Vladislav Dvořák</t>
  </si>
  <si>
    <t>Albín Prokop</t>
  </si>
  <si>
    <r>
      <t>Petr H</t>
    </r>
    <r>
      <rPr>
        <b/>
        <sz val="11"/>
        <rFont val="Calibri"/>
        <family val="2"/>
        <charset val="238"/>
      </rPr>
      <t>ů</t>
    </r>
    <r>
      <rPr>
        <b/>
        <sz val="11"/>
        <rFont val="Arial CE"/>
        <family val="2"/>
        <charset val="238"/>
      </rPr>
      <t xml:space="preserve">lka </t>
    </r>
  </si>
  <si>
    <t>Antonín Martiš</t>
  </si>
  <si>
    <t>Ľuboš Gurín</t>
  </si>
  <si>
    <t>Pavol Šebík</t>
  </si>
  <si>
    <t>Richard Ondřej</t>
  </si>
  <si>
    <t>Jiří Juřiček</t>
  </si>
  <si>
    <r>
      <t>Zoltán Sz</t>
    </r>
    <r>
      <rPr>
        <b/>
        <sz val="11"/>
        <rFont val="Calibri"/>
        <family val="2"/>
        <charset val="238"/>
      </rPr>
      <t>öllöszi</t>
    </r>
  </si>
  <si>
    <t>Stanislav Pater</t>
  </si>
  <si>
    <t>H</t>
  </si>
  <si>
    <t>Ženy</t>
  </si>
  <si>
    <t>Nina Bálintová</t>
  </si>
  <si>
    <t>Lucia Gurínová</t>
  </si>
  <si>
    <t>Eduard Hovjacký</t>
  </si>
  <si>
    <t>Maxim Mosný</t>
  </si>
  <si>
    <t>Samuel Odlas</t>
  </si>
  <si>
    <t>Albín Prokop ml.</t>
  </si>
  <si>
    <r>
      <t>Richard K</t>
    </r>
    <r>
      <rPr>
        <b/>
        <sz val="11"/>
        <rFont val="Calibri"/>
        <family val="2"/>
        <charset val="238"/>
      </rPr>
      <t>ů</t>
    </r>
    <r>
      <rPr>
        <b/>
        <sz val="11"/>
        <rFont val="Arial CE"/>
        <family val="2"/>
        <charset val="238"/>
      </rPr>
      <t>ta</t>
    </r>
  </si>
  <si>
    <t>Tadeáš Mikunda</t>
  </si>
  <si>
    <r>
      <t>Václav H</t>
    </r>
    <r>
      <rPr>
        <b/>
        <sz val="11"/>
        <rFont val="Calibri"/>
        <family val="2"/>
        <charset val="238"/>
      </rPr>
      <t>ů</t>
    </r>
    <r>
      <rPr>
        <b/>
        <sz val="11"/>
        <rFont val="Arial CE"/>
        <family val="2"/>
        <charset val="238"/>
      </rPr>
      <t>lka</t>
    </r>
  </si>
  <si>
    <t>Šimon Pásztor</t>
  </si>
  <si>
    <t>Peter Ofúkaný</t>
  </si>
  <si>
    <t>Medzinárodné majstrovstvá Slovenska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</si>
</sst>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"/>
  </numFmts>
  <fonts count="26" x14ac:knownFonts="1">
    <font>
      <sz val="10"/>
      <name val="Arial CE"/>
    </font>
    <font>
      <sz val="10"/>
      <name val="Arial CE"/>
      <family val="2"/>
      <charset val="238"/>
    </font>
    <font>
      <b/>
      <sz val="36"/>
      <color indexed="9"/>
      <name val="Times New Roman CE"/>
      <family val="1"/>
      <charset val="238"/>
    </font>
    <font>
      <b/>
      <sz val="24"/>
      <color indexed="9"/>
      <name val="Times New Roman CE"/>
      <family val="1"/>
      <charset val="238"/>
    </font>
    <font>
      <sz val="10"/>
      <name val="Times New Roman CE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20"/>
      <name val="Arial Black"/>
      <family val="2"/>
    </font>
    <font>
      <b/>
      <sz val="22"/>
      <name val="Arial Black"/>
      <family val="2"/>
    </font>
    <font>
      <b/>
      <sz val="20"/>
      <name val="Arial"/>
      <family val="2"/>
      <charset val="238"/>
    </font>
    <font>
      <sz val="14"/>
      <name val="Arial CE"/>
      <family val="2"/>
      <charset val="238"/>
    </font>
    <font>
      <b/>
      <sz val="30"/>
      <name val="Arial CE"/>
      <family val="2"/>
      <charset val="238"/>
    </font>
    <font>
      <b/>
      <sz val="25"/>
      <name val="Arial CE"/>
      <charset val="238"/>
    </font>
    <font>
      <b/>
      <sz val="40"/>
      <name val="Arial CE"/>
      <charset val="238"/>
    </font>
    <font>
      <b/>
      <sz val="14"/>
      <name val="Arial"/>
      <family val="2"/>
    </font>
    <font>
      <sz val="12"/>
      <name val="Arial"/>
      <family val="2"/>
      <charset val="238"/>
    </font>
    <font>
      <sz val="11"/>
      <name val="Arial CE"/>
    </font>
    <font>
      <sz val="12"/>
      <name val="Arial CE"/>
    </font>
    <font>
      <sz val="48"/>
      <name val="Arial CE"/>
    </font>
    <font>
      <sz val="11"/>
      <name val="Arial"/>
      <family val="2"/>
      <charset val="238"/>
    </font>
    <font>
      <b/>
      <sz val="1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1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0">
    <xf numFmtId="0" fontId="0" fillId="0" borderId="0" xfId="0"/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Continuous"/>
    </xf>
    <xf numFmtId="0" fontId="2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2" xfId="1" applyFont="1" applyFill="1" applyBorder="1" applyAlignment="1">
      <alignment horizontal="center"/>
    </xf>
    <xf numFmtId="0" fontId="5" fillId="0" borderId="6" xfId="1" applyFont="1" applyBorder="1"/>
    <xf numFmtId="0" fontId="1" fillId="0" borderId="0" xfId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6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7" xfId="1" applyFont="1" applyBorder="1"/>
    <xf numFmtId="0" fontId="7" fillId="0" borderId="3" xfId="1" applyFont="1" applyBorder="1"/>
    <xf numFmtId="0" fontId="8" fillId="0" borderId="3" xfId="1" applyFont="1" applyBorder="1"/>
    <xf numFmtId="0" fontId="8" fillId="0" borderId="3" xfId="1" applyFont="1" applyBorder="1" applyAlignment="1">
      <alignment horizontal="right"/>
    </xf>
    <xf numFmtId="0" fontId="7" fillId="0" borderId="3" xfId="1" applyFont="1" applyBorder="1" applyAlignment="1">
      <alignment horizontal="right"/>
    </xf>
    <xf numFmtId="0" fontId="1" fillId="0" borderId="3" xfId="1" applyFont="1" applyBorder="1"/>
    <xf numFmtId="164" fontId="8" fillId="0" borderId="3" xfId="0" applyNumberFormat="1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9" fillId="0" borderId="9" xfId="0" applyFont="1" applyBorder="1"/>
    <xf numFmtId="0" fontId="8" fillId="0" borderId="0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Continuous"/>
    </xf>
    <xf numFmtId="0" fontId="8" fillId="0" borderId="0" xfId="0" applyNumberFormat="1" applyFont="1" applyBorder="1" applyAlignment="1">
      <alignment horizontal="centerContinuous"/>
    </xf>
    <xf numFmtId="0" fontId="9" fillId="0" borderId="0" xfId="0" applyNumberFormat="1" applyFont="1" applyBorder="1" applyAlignment="1">
      <alignment horizontal="centerContinuous"/>
    </xf>
    <xf numFmtId="0" fontId="9" fillId="0" borderId="4" xfId="0" applyNumberFormat="1" applyFont="1" applyBorder="1" applyAlignment="1">
      <alignment horizontal="centerContinuous"/>
    </xf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12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0" fontId="11" fillId="0" borderId="14" xfId="0" applyNumberFormat="1" applyFont="1" applyBorder="1" applyAlignment="1"/>
    <xf numFmtId="0" fontId="8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6" fontId="10" fillId="0" borderId="15" xfId="0" applyNumberFormat="1" applyFont="1" applyBorder="1" applyAlignment="1" applyProtection="1">
      <alignment horizontal="right"/>
    </xf>
    <xf numFmtId="0" fontId="11" fillId="0" borderId="16" xfId="0" applyNumberFormat="1" applyFont="1" applyBorder="1" applyAlignment="1"/>
    <xf numFmtId="0" fontId="8" fillId="0" borderId="17" xfId="0" applyNumberFormat="1" applyFont="1" applyBorder="1" applyAlignment="1">
      <alignment horizontal="center"/>
    </xf>
    <xf numFmtId="0" fontId="10" fillId="0" borderId="17" xfId="0" applyNumberFormat="1" applyFont="1" applyBorder="1"/>
    <xf numFmtId="0" fontId="10" fillId="0" borderId="17" xfId="0" applyNumberFormat="1" applyFont="1" applyBorder="1" applyAlignment="1">
      <alignment horizontal="center"/>
    </xf>
    <xf numFmtId="0" fontId="10" fillId="0" borderId="17" xfId="0" applyNumberFormat="1" applyFont="1" applyBorder="1" applyAlignment="1">
      <alignment horizontal="right"/>
    </xf>
    <xf numFmtId="0" fontId="10" fillId="0" borderId="18" xfId="0" applyNumberFormat="1" applyFont="1" applyBorder="1" applyAlignment="1">
      <alignment horizontal="right"/>
    </xf>
    <xf numFmtId="0" fontId="8" fillId="3" borderId="19" xfId="0" applyNumberFormat="1" applyFont="1" applyFill="1" applyBorder="1" applyAlignment="1">
      <alignment horizontal="center"/>
    </xf>
    <xf numFmtId="0" fontId="8" fillId="3" borderId="20" xfId="0" applyNumberFormat="1" applyFont="1" applyFill="1" applyBorder="1" applyAlignment="1">
      <alignment horizontal="center"/>
    </xf>
    <xf numFmtId="0" fontId="8" fillId="3" borderId="21" xfId="0" applyNumberFormat="1" applyFont="1" applyFill="1" applyBorder="1" applyAlignment="1">
      <alignment horizontal="center"/>
    </xf>
    <xf numFmtId="0" fontId="9" fillId="0" borderId="10" xfId="0" applyNumberFormat="1" applyFont="1" applyBorder="1" applyAlignment="1" applyProtection="1">
      <alignment horizontal="center"/>
      <protection locked="0"/>
    </xf>
    <xf numFmtId="0" fontId="8" fillId="0" borderId="10" xfId="0" applyNumberFormat="1" applyFont="1" applyBorder="1" applyAlignment="1" applyProtection="1">
      <alignment horizontal="center"/>
    </xf>
    <xf numFmtId="0" fontId="8" fillId="0" borderId="22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/>
    </xf>
    <xf numFmtId="0" fontId="8" fillId="0" borderId="24" xfId="0" applyNumberFormat="1" applyFont="1" applyBorder="1" applyAlignment="1">
      <alignment horizontal="center"/>
    </xf>
    <xf numFmtId="0" fontId="8" fillId="0" borderId="25" xfId="0" applyNumberFormat="1" applyFont="1" applyBorder="1" applyAlignment="1">
      <alignment horizontal="center"/>
    </xf>
    <xf numFmtId="0" fontId="9" fillId="0" borderId="26" xfId="0" applyNumberFormat="1" applyFont="1" applyBorder="1" applyAlignment="1" applyProtection="1">
      <alignment horizontal="center"/>
      <protection locked="0"/>
    </xf>
    <xf numFmtId="0" fontId="8" fillId="0" borderId="26" xfId="0" applyNumberFormat="1" applyFont="1" applyBorder="1" applyAlignment="1" applyProtection="1">
      <alignment horizontal="center"/>
    </xf>
    <xf numFmtId="0" fontId="8" fillId="0" borderId="27" xfId="0" applyNumberFormat="1" applyFont="1" applyBorder="1" applyAlignment="1">
      <alignment horizontal="center"/>
    </xf>
    <xf numFmtId="0" fontId="9" fillId="0" borderId="0" xfId="0" applyNumberFormat="1" applyFont="1" applyBorder="1" applyAlignment="1" applyProtection="1">
      <alignment horizontal="center"/>
      <protection locked="0"/>
    </xf>
    <xf numFmtId="0" fontId="10" fillId="0" borderId="14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left"/>
    </xf>
    <xf numFmtId="49" fontId="7" fillId="0" borderId="7" xfId="0" applyNumberFormat="1" applyFont="1" applyFill="1" applyBorder="1" applyAlignment="1">
      <alignment horizontal="left"/>
    </xf>
    <xf numFmtId="0" fontId="8" fillId="0" borderId="14" xfId="0" applyFont="1" applyBorder="1"/>
    <xf numFmtId="0" fontId="8" fillId="0" borderId="1" xfId="0" applyFont="1" applyBorder="1"/>
    <xf numFmtId="0" fontId="8" fillId="0" borderId="2" xfId="0" applyFont="1" applyBorder="1"/>
    <xf numFmtId="0" fontId="9" fillId="0" borderId="23" xfId="0" applyNumberFormat="1" applyFont="1" applyBorder="1" applyAlignment="1" applyProtection="1">
      <alignment horizontal="center"/>
      <protection locked="0"/>
    </xf>
    <xf numFmtId="0" fontId="9" fillId="0" borderId="28" xfId="0" applyNumberFormat="1" applyFont="1" applyBorder="1" applyAlignment="1" applyProtection="1">
      <alignment horizontal="center"/>
      <protection locked="0"/>
    </xf>
    <xf numFmtId="0" fontId="8" fillId="0" borderId="28" xfId="0" applyNumberFormat="1" applyFont="1" applyBorder="1" applyAlignment="1" applyProtection="1">
      <alignment horizontal="center"/>
    </xf>
    <xf numFmtId="0" fontId="9" fillId="0" borderId="29" xfId="0" applyNumberFormat="1" applyFont="1" applyBorder="1" applyAlignment="1" applyProtection="1">
      <alignment horizontal="center"/>
      <protection locked="0"/>
    </xf>
    <xf numFmtId="0" fontId="9" fillId="0" borderId="30" xfId="0" applyNumberFormat="1" applyFont="1" applyBorder="1" applyAlignment="1" applyProtection="1">
      <alignment horizontal="center"/>
      <protection locked="0"/>
    </xf>
    <xf numFmtId="0" fontId="9" fillId="0" borderId="31" xfId="0" applyNumberFormat="1" applyFont="1" applyBorder="1" applyAlignment="1" applyProtection="1">
      <alignment horizontal="center"/>
      <protection locked="0"/>
    </xf>
    <xf numFmtId="0" fontId="8" fillId="0" borderId="31" xfId="0" applyNumberFormat="1" applyFont="1" applyBorder="1" applyAlignment="1" applyProtection="1">
      <alignment horizontal="center"/>
    </xf>
    <xf numFmtId="21" fontId="8" fillId="0" borderId="32" xfId="0" applyNumberFormat="1" applyFont="1" applyBorder="1" applyAlignment="1">
      <alignment horizontal="center"/>
    </xf>
    <xf numFmtId="21" fontId="8" fillId="0" borderId="33" xfId="0" applyNumberFormat="1" applyFont="1" applyBorder="1" applyAlignment="1">
      <alignment horizontal="center"/>
    </xf>
    <xf numFmtId="0" fontId="9" fillId="0" borderId="3" xfId="0" applyNumberFormat="1" applyFont="1" applyBorder="1" applyAlignment="1" applyProtection="1">
      <alignment horizontal="center"/>
      <protection locked="0"/>
    </xf>
    <xf numFmtId="0" fontId="9" fillId="0" borderId="11" xfId="0" applyNumberFormat="1" applyFont="1" applyBorder="1" applyAlignment="1" applyProtection="1">
      <alignment horizontal="center"/>
      <protection locked="0"/>
    </xf>
    <xf numFmtId="0" fontId="8" fillId="0" borderId="11" xfId="0" applyNumberFormat="1" applyFont="1" applyBorder="1" applyAlignment="1" applyProtection="1">
      <alignment horizontal="center"/>
    </xf>
    <xf numFmtId="21" fontId="8" fillId="0" borderId="3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9" fillId="4" borderId="9" xfId="0" applyFont="1" applyFill="1" applyBorder="1"/>
    <xf numFmtId="0" fontId="10" fillId="4" borderId="14" xfId="0" applyFont="1" applyFill="1" applyBorder="1" applyAlignment="1">
      <alignment horizontal="right"/>
    </xf>
    <xf numFmtId="0" fontId="10" fillId="4" borderId="6" xfId="0" applyFont="1" applyFill="1" applyBorder="1" applyAlignment="1">
      <alignment horizontal="right"/>
    </xf>
    <xf numFmtId="49" fontId="7" fillId="4" borderId="6" xfId="0" applyNumberFormat="1" applyFont="1" applyFill="1" applyBorder="1" applyAlignment="1">
      <alignment horizontal="left"/>
    </xf>
    <xf numFmtId="49" fontId="7" fillId="4" borderId="7" xfId="0" applyNumberFormat="1" applyFont="1" applyFill="1" applyBorder="1" applyAlignment="1">
      <alignment horizontal="left"/>
    </xf>
    <xf numFmtId="0" fontId="8" fillId="0" borderId="35" xfId="0" applyFont="1" applyFill="1" applyBorder="1"/>
    <xf numFmtId="0" fontId="8" fillId="0" borderId="1" xfId="0" applyFont="1" applyFill="1" applyBorder="1"/>
    <xf numFmtId="0" fontId="8" fillId="0" borderId="2" xfId="0" applyFont="1" applyFill="1" applyBorder="1" applyAlignment="1">
      <alignment horizontal="right"/>
    </xf>
    <xf numFmtId="0" fontId="8" fillId="0" borderId="10" xfId="0" applyFont="1" applyFill="1" applyBorder="1"/>
    <xf numFmtId="0" fontId="8" fillId="0" borderId="0" xfId="0" applyFont="1" applyFill="1" applyBorder="1"/>
    <xf numFmtId="0" fontId="8" fillId="0" borderId="5" xfId="0" applyFont="1" applyFill="1" applyBorder="1" applyAlignment="1">
      <alignment horizontal="right"/>
    </xf>
    <xf numFmtId="0" fontId="8" fillId="0" borderId="11" xfId="0" applyFont="1" applyFill="1" applyBorder="1"/>
    <xf numFmtId="0" fontId="8" fillId="0" borderId="3" xfId="0" applyFont="1" applyFill="1" applyBorder="1"/>
    <xf numFmtId="0" fontId="8" fillId="0" borderId="8" xfId="0" applyFont="1" applyFill="1" applyBorder="1" applyAlignment="1">
      <alignment horizontal="right"/>
    </xf>
    <xf numFmtId="0" fontId="8" fillId="0" borderId="7" xfId="0" applyFont="1" applyBorder="1"/>
    <xf numFmtId="0" fontId="8" fillId="0" borderId="3" xfId="0" applyFont="1" applyBorder="1"/>
    <xf numFmtId="0" fontId="8" fillId="0" borderId="8" xfId="0" applyFont="1" applyBorder="1"/>
    <xf numFmtId="0" fontId="8" fillId="4" borderId="9" xfId="0" applyFont="1" applyFill="1" applyBorder="1"/>
    <xf numFmtId="0" fontId="8" fillId="0" borderId="9" xfId="0" applyFont="1" applyBorder="1"/>
    <xf numFmtId="0" fontId="8" fillId="3" borderId="36" xfId="0" applyNumberFormat="1" applyFont="1" applyFill="1" applyBorder="1" applyAlignment="1">
      <alignment horizontal="center"/>
    </xf>
    <xf numFmtId="0" fontId="8" fillId="0" borderId="37" xfId="0" applyNumberFormat="1" applyFont="1" applyBorder="1" applyAlignment="1">
      <alignment horizontal="center"/>
    </xf>
    <xf numFmtId="46" fontId="10" fillId="0" borderId="2" xfId="0" applyNumberFormat="1" applyFont="1" applyBorder="1" applyAlignment="1" applyProtection="1">
      <alignment horizontal="right"/>
    </xf>
    <xf numFmtId="0" fontId="10" fillId="0" borderId="38" xfId="0" applyNumberFormat="1" applyFont="1" applyBorder="1" applyAlignment="1">
      <alignment horizontal="right"/>
    </xf>
    <xf numFmtId="0" fontId="2" fillId="5" borderId="2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/>
    </xf>
    <xf numFmtId="0" fontId="8" fillId="0" borderId="39" xfId="0" applyFont="1" applyBorder="1"/>
    <xf numFmtId="0" fontId="8" fillId="0" borderId="14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35" xfId="0" applyFont="1" applyBorder="1" applyAlignment="1">
      <alignment horizontal="center"/>
    </xf>
    <xf numFmtId="164" fontId="8" fillId="0" borderId="35" xfId="0" applyNumberFormat="1" applyFont="1" applyBorder="1" applyAlignment="1">
      <alignment horizontal="center"/>
    </xf>
    <xf numFmtId="0" fontId="8" fillId="0" borderId="35" xfId="0" applyNumberFormat="1" applyFont="1" applyBorder="1" applyAlignment="1">
      <alignment horizontal="centerContinuous"/>
    </xf>
    <xf numFmtId="0" fontId="8" fillId="0" borderId="1" xfId="0" applyNumberFormat="1" applyFont="1" applyBorder="1" applyAlignment="1">
      <alignment horizontal="centerContinuous"/>
    </xf>
    <xf numFmtId="0" fontId="9" fillId="0" borderId="1" xfId="0" applyNumberFormat="1" applyFont="1" applyBorder="1" applyAlignment="1">
      <alignment horizontal="centerContinuous"/>
    </xf>
    <xf numFmtId="0" fontId="9" fillId="0" borderId="2" xfId="0" applyNumberFormat="1" applyFont="1" applyBorder="1" applyAlignment="1">
      <alignment horizontal="centerContinuous"/>
    </xf>
    <xf numFmtId="0" fontId="9" fillId="0" borderId="40" xfId="0" applyFont="1" applyBorder="1"/>
    <xf numFmtId="0" fontId="8" fillId="0" borderId="7" xfId="0" applyFont="1" applyBorder="1" applyAlignment="1">
      <alignment horizontal="center"/>
    </xf>
    <xf numFmtId="0" fontId="9" fillId="0" borderId="8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10" fillId="0" borderId="0" xfId="0" applyFont="1"/>
    <xf numFmtId="20" fontId="19" fillId="0" borderId="29" xfId="0" applyNumberFormat="1" applyFont="1" applyBorder="1" applyAlignment="1">
      <alignment horizontal="center"/>
    </xf>
    <xf numFmtId="0" fontId="20" fillId="6" borderId="45" xfId="0" applyFont="1" applyFill="1" applyBorder="1" applyAlignment="1">
      <alignment horizontal="center"/>
    </xf>
    <xf numFmtId="0" fontId="20" fillId="8" borderId="45" xfId="0" applyFont="1" applyFill="1" applyBorder="1" applyAlignment="1">
      <alignment horizontal="center"/>
    </xf>
    <xf numFmtId="0" fontId="8" fillId="0" borderId="0" xfId="0" applyNumberFormat="1" applyFont="1" applyBorder="1" applyAlignment="1" applyProtection="1">
      <alignment horizontal="center"/>
    </xf>
    <xf numFmtId="21" fontId="8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10" fillId="0" borderId="0" xfId="0" applyNumberFormat="1" applyFont="1" applyBorder="1"/>
    <xf numFmtId="0" fontId="10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right"/>
    </xf>
    <xf numFmtId="0" fontId="20" fillId="9" borderId="45" xfId="0" applyFont="1" applyFill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0" fontId="9" fillId="0" borderId="51" xfId="0" applyNumberFormat="1" applyFont="1" applyBorder="1" applyAlignment="1" applyProtection="1">
      <alignment horizontal="center"/>
      <protection locked="0"/>
    </xf>
    <xf numFmtId="0" fontId="9" fillId="0" borderId="7" xfId="0" applyNumberFormat="1" applyFont="1" applyBorder="1" applyAlignment="1" applyProtection="1">
      <alignment horizontal="center"/>
      <protection locked="0"/>
    </xf>
    <xf numFmtId="0" fontId="8" fillId="0" borderId="39" xfId="0" applyFont="1" applyFill="1" applyBorder="1"/>
    <xf numFmtId="0" fontId="10" fillId="0" borderId="39" xfId="0" applyFont="1" applyFill="1" applyBorder="1" applyAlignment="1">
      <alignment horizontal="right"/>
    </xf>
    <xf numFmtId="0" fontId="9" fillId="0" borderId="40" xfId="0" applyFont="1" applyFill="1" applyBorder="1"/>
    <xf numFmtId="0" fontId="9" fillId="0" borderId="5" xfId="0" applyNumberFormat="1" applyFont="1" applyBorder="1" applyAlignment="1">
      <alignment horizontal="centerContinuous"/>
    </xf>
    <xf numFmtId="0" fontId="9" fillId="0" borderId="6" xfId="0" applyFont="1" applyFill="1" applyBorder="1"/>
    <xf numFmtId="0" fontId="0" fillId="0" borderId="0" xfId="0" applyBorder="1"/>
    <xf numFmtId="0" fontId="10" fillId="0" borderId="53" xfId="0" applyFont="1" applyFill="1" applyBorder="1" applyAlignment="1">
      <alignment horizontal="right"/>
    </xf>
    <xf numFmtId="0" fontId="8" fillId="0" borderId="33" xfId="0" applyNumberFormat="1" applyFont="1" applyBorder="1" applyAlignment="1">
      <alignment horizontal="center"/>
    </xf>
    <xf numFmtId="0" fontId="8" fillId="3" borderId="23" xfId="0" applyNumberFormat="1" applyFont="1" applyFill="1" applyBorder="1" applyAlignment="1">
      <alignment horizontal="center"/>
    </xf>
    <xf numFmtId="0" fontId="8" fillId="3" borderId="24" xfId="0" applyNumberFormat="1" applyFont="1" applyFill="1" applyBorder="1" applyAlignment="1">
      <alignment horizontal="center"/>
    </xf>
    <xf numFmtId="0" fontId="8" fillId="3" borderId="37" xfId="0" applyNumberFormat="1" applyFont="1" applyFill="1" applyBorder="1" applyAlignment="1">
      <alignment horizontal="center"/>
    </xf>
    <xf numFmtId="0" fontId="0" fillId="0" borderId="1" xfId="0" applyBorder="1"/>
    <xf numFmtId="0" fontId="9" fillId="0" borderId="19" xfId="0" applyNumberFormat="1" applyFont="1" applyBorder="1" applyAlignment="1" applyProtection="1">
      <alignment horizontal="center"/>
      <protection locked="0"/>
    </xf>
    <xf numFmtId="0" fontId="9" fillId="0" borderId="50" xfId="0" applyNumberFormat="1" applyFont="1" applyBorder="1" applyAlignment="1" applyProtection="1">
      <alignment horizontal="center"/>
      <protection locked="0"/>
    </xf>
    <xf numFmtId="0" fontId="9" fillId="0" borderId="54" xfId="0" applyNumberFormat="1" applyFont="1" applyBorder="1" applyAlignment="1" applyProtection="1">
      <alignment horizontal="center"/>
      <protection locked="0"/>
    </xf>
    <xf numFmtId="0" fontId="9" fillId="0" borderId="20" xfId="0" applyNumberFormat="1" applyFont="1" applyBorder="1" applyAlignment="1" applyProtection="1">
      <alignment horizontal="center"/>
      <protection locked="0"/>
    </xf>
    <xf numFmtId="0" fontId="8" fillId="0" borderId="27" xfId="0" applyNumberFormat="1" applyFont="1" applyBorder="1" applyAlignment="1" applyProtection="1">
      <alignment horizontal="center"/>
    </xf>
    <xf numFmtId="0" fontId="9" fillId="0" borderId="55" xfId="0" applyNumberFormat="1" applyFont="1" applyBorder="1" applyAlignment="1" applyProtection="1">
      <alignment horizontal="center"/>
      <protection locked="0"/>
    </xf>
    <xf numFmtId="0" fontId="8" fillId="0" borderId="22" xfId="0" applyNumberFormat="1" applyFont="1" applyBorder="1" applyAlignment="1" applyProtection="1">
      <alignment horizontal="center"/>
    </xf>
    <xf numFmtId="0" fontId="8" fillId="0" borderId="32" xfId="0" applyNumberFormat="1" applyFont="1" applyBorder="1" applyAlignment="1" applyProtection="1">
      <alignment horizontal="center"/>
    </xf>
    <xf numFmtId="0" fontId="9" fillId="0" borderId="56" xfId="0" applyNumberFormat="1" applyFont="1" applyBorder="1" applyAlignment="1" applyProtection="1">
      <alignment horizontal="center"/>
      <protection locked="0"/>
    </xf>
    <xf numFmtId="0" fontId="9" fillId="0" borderId="57" xfId="0" applyNumberFormat="1" applyFont="1" applyBorder="1" applyAlignment="1" applyProtection="1">
      <alignment horizontal="center"/>
      <protection locked="0"/>
    </xf>
    <xf numFmtId="0" fontId="8" fillId="0" borderId="34" xfId="0" applyNumberFormat="1" applyFont="1" applyBorder="1" applyAlignment="1" applyProtection="1">
      <alignment horizontal="center"/>
    </xf>
    <xf numFmtId="0" fontId="11" fillId="0" borderId="50" xfId="0" applyNumberFormat="1" applyFont="1" applyBorder="1" applyAlignment="1" applyProtection="1">
      <alignment horizontal="center"/>
      <protection locked="0"/>
    </xf>
    <xf numFmtId="0" fontId="11" fillId="0" borderId="55" xfId="0" applyNumberFormat="1" applyFont="1" applyBorder="1" applyAlignment="1" applyProtection="1">
      <alignment horizontal="center"/>
      <protection locked="0"/>
    </xf>
    <xf numFmtId="0" fontId="11" fillId="0" borderId="59" xfId="0" applyNumberFormat="1" applyFont="1" applyBorder="1" applyAlignment="1" applyProtection="1">
      <alignment horizontal="center"/>
      <protection locked="0"/>
    </xf>
    <xf numFmtId="0" fontId="11" fillId="0" borderId="24" xfId="0" applyNumberFormat="1" applyFont="1" applyBorder="1" applyAlignment="1" applyProtection="1">
      <alignment horizontal="center"/>
      <protection locked="0"/>
    </xf>
    <xf numFmtId="0" fontId="8" fillId="0" borderId="33" xfId="0" applyNumberFormat="1" applyFont="1" applyBorder="1" applyAlignment="1" applyProtection="1">
      <alignment horizontal="center"/>
    </xf>
    <xf numFmtId="0" fontId="9" fillId="12" borderId="31" xfId="0" applyNumberFormat="1" applyFont="1" applyFill="1" applyBorder="1" applyAlignment="1" applyProtection="1">
      <alignment horizontal="center"/>
      <protection locked="0"/>
    </xf>
    <xf numFmtId="0" fontId="9" fillId="12" borderId="26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Border="1"/>
    <xf numFmtId="0" fontId="24" fillId="7" borderId="52" xfId="0" applyFont="1" applyFill="1" applyBorder="1" applyAlignment="1">
      <alignment horizontal="center"/>
    </xf>
    <xf numFmtId="0" fontId="24" fillId="7" borderId="45" xfId="0" applyFont="1" applyFill="1" applyBorder="1"/>
    <xf numFmtId="0" fontId="24" fillId="7" borderId="46" xfId="0" applyFont="1" applyFill="1" applyBorder="1"/>
    <xf numFmtId="0" fontId="7" fillId="0" borderId="10" xfId="0" applyFont="1" applyFill="1" applyBorder="1"/>
    <xf numFmtId="0" fontId="7" fillId="0" borderId="0" xfId="0" applyFont="1" applyFill="1" applyBorder="1"/>
    <xf numFmtId="0" fontId="7" fillId="0" borderId="5" xfId="0" applyFont="1" applyFill="1" applyBorder="1" applyAlignment="1">
      <alignment horizontal="right"/>
    </xf>
    <xf numFmtId="0" fontId="20" fillId="8" borderId="45" xfId="0" applyFont="1" applyFill="1" applyBorder="1"/>
    <xf numFmtId="0" fontId="7" fillId="0" borderId="11" xfId="0" applyFont="1" applyFill="1" applyBorder="1"/>
    <xf numFmtId="0" fontId="7" fillId="0" borderId="3" xfId="0" applyFont="1" applyFill="1" applyBorder="1"/>
    <xf numFmtId="0" fontId="7" fillId="0" borderId="8" xfId="0" applyFont="1" applyFill="1" applyBorder="1" applyAlignment="1">
      <alignment horizontal="right"/>
    </xf>
    <xf numFmtId="0" fontId="7" fillId="0" borderId="35" xfId="0" applyFont="1" applyFill="1" applyBorder="1"/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20" fillId="9" borderId="45" xfId="0" applyFont="1" applyFill="1" applyBorder="1"/>
    <xf numFmtId="0" fontId="22" fillId="10" borderId="47" xfId="0" applyFont="1" applyFill="1" applyBorder="1" applyAlignment="1">
      <alignment horizontal="center"/>
    </xf>
    <xf numFmtId="0" fontId="22" fillId="10" borderId="30" xfId="0" applyFont="1" applyFill="1" applyBorder="1" applyAlignment="1">
      <alignment horizontal="left"/>
    </xf>
    <xf numFmtId="0" fontId="22" fillId="10" borderId="48" xfId="0" applyFont="1" applyFill="1" applyBorder="1" applyAlignment="1">
      <alignment horizontal="left"/>
    </xf>
    <xf numFmtId="0" fontId="20" fillId="0" borderId="45" xfId="0" applyFont="1" applyBorder="1"/>
    <xf numFmtId="0" fontId="7" fillId="0" borderId="1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20" fillId="0" borderId="58" xfId="0" applyFont="1" applyBorder="1"/>
    <xf numFmtId="0" fontId="7" fillId="0" borderId="3" xfId="0" applyFont="1" applyFill="1" applyBorder="1" applyAlignment="1">
      <alignment horizontal="right"/>
    </xf>
    <xf numFmtId="0" fontId="22" fillId="0" borderId="49" xfId="0" applyFont="1" applyBorder="1" applyAlignment="1">
      <alignment horizontal="center"/>
    </xf>
    <xf numFmtId="0" fontId="22" fillId="0" borderId="30" xfId="0" applyFont="1" applyBorder="1" applyAlignment="1">
      <alignment horizontal="left"/>
    </xf>
    <xf numFmtId="0" fontId="22" fillId="0" borderId="31" xfId="0" applyFont="1" applyBorder="1" applyAlignment="1">
      <alignment horizontal="left"/>
    </xf>
    <xf numFmtId="0" fontId="20" fillId="6" borderId="45" xfId="0" applyFont="1" applyFill="1" applyBorder="1"/>
    <xf numFmtId="0" fontId="20" fillId="6" borderId="58" xfId="0" applyFont="1" applyFill="1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 vertical="center"/>
    </xf>
    <xf numFmtId="0" fontId="18" fillId="0" borderId="6" xfId="0" applyFont="1" applyFill="1" applyBorder="1" applyAlignment="1">
      <alignment horizontal="center"/>
    </xf>
    <xf numFmtId="0" fontId="8" fillId="10" borderId="9" xfId="0" applyFont="1" applyFill="1" applyBorder="1"/>
    <xf numFmtId="0" fontId="9" fillId="10" borderId="9" xfId="0" applyFont="1" applyFill="1" applyBorder="1"/>
    <xf numFmtId="0" fontId="8" fillId="10" borderId="14" xfId="0" applyFont="1" applyFill="1" applyBorder="1" applyAlignment="1">
      <alignment horizontal="right"/>
    </xf>
    <xf numFmtId="0" fontId="8" fillId="10" borderId="6" xfId="0" applyFont="1" applyFill="1" applyBorder="1" applyAlignment="1">
      <alignment horizontal="right"/>
    </xf>
    <xf numFmtId="49" fontId="7" fillId="10" borderId="6" xfId="0" applyNumberFormat="1" applyFont="1" applyFill="1" applyBorder="1" applyAlignment="1">
      <alignment horizontal="left"/>
    </xf>
    <xf numFmtId="49" fontId="7" fillId="10" borderId="7" xfId="0" applyNumberFormat="1" applyFont="1" applyFill="1" applyBorder="1" applyAlignment="1">
      <alignment horizontal="left"/>
    </xf>
    <xf numFmtId="0" fontId="8" fillId="15" borderId="9" xfId="0" applyFont="1" applyFill="1" applyBorder="1"/>
    <xf numFmtId="0" fontId="9" fillId="15" borderId="9" xfId="0" applyFont="1" applyFill="1" applyBorder="1"/>
    <xf numFmtId="0" fontId="10" fillId="15" borderId="14" xfId="0" applyFont="1" applyFill="1" applyBorder="1" applyAlignment="1">
      <alignment horizontal="right"/>
    </xf>
    <xf numFmtId="0" fontId="10" fillId="15" borderId="6" xfId="0" applyFont="1" applyFill="1" applyBorder="1" applyAlignment="1">
      <alignment horizontal="right"/>
    </xf>
    <xf numFmtId="49" fontId="7" fillId="15" borderId="6" xfId="0" applyNumberFormat="1" applyFont="1" applyFill="1" applyBorder="1" applyAlignment="1">
      <alignment horizontal="left"/>
    </xf>
    <xf numFmtId="49" fontId="7" fillId="15" borderId="7" xfId="0" applyNumberFormat="1" applyFont="1" applyFill="1" applyBorder="1" applyAlignment="1">
      <alignment horizontal="left"/>
    </xf>
    <xf numFmtId="0" fontId="9" fillId="10" borderId="29" xfId="0" applyNumberFormat="1" applyFont="1" applyFill="1" applyBorder="1" applyAlignment="1" applyProtection="1">
      <alignment horizontal="center"/>
      <protection locked="0"/>
    </xf>
    <xf numFmtId="0" fontId="9" fillId="5" borderId="26" xfId="0" applyNumberFormat="1" applyFont="1" applyFill="1" applyBorder="1" applyAlignment="1" applyProtection="1">
      <alignment horizontal="center"/>
      <protection locked="0"/>
    </xf>
    <xf numFmtId="0" fontId="8" fillId="5" borderId="9" xfId="0" applyFont="1" applyFill="1" applyBorder="1"/>
    <xf numFmtId="0" fontId="9" fillId="5" borderId="9" xfId="0" applyFont="1" applyFill="1" applyBorder="1"/>
    <xf numFmtId="0" fontId="10" fillId="5" borderId="14" xfId="0" applyFont="1" applyFill="1" applyBorder="1" applyAlignment="1">
      <alignment horizontal="right"/>
    </xf>
    <xf numFmtId="0" fontId="10" fillId="5" borderId="6" xfId="0" applyFont="1" applyFill="1" applyBorder="1" applyAlignment="1">
      <alignment horizontal="right"/>
    </xf>
    <xf numFmtId="49" fontId="7" fillId="5" borderId="6" xfId="0" applyNumberFormat="1" applyFont="1" applyFill="1" applyBorder="1" applyAlignment="1">
      <alignment horizontal="left"/>
    </xf>
    <xf numFmtId="49" fontId="7" fillId="5" borderId="7" xfId="0" applyNumberFormat="1" applyFont="1" applyFill="1" applyBorder="1" applyAlignment="1">
      <alignment horizontal="left"/>
    </xf>
    <xf numFmtId="49" fontId="7" fillId="5" borderId="43" xfId="0" applyNumberFormat="1" applyFont="1" applyFill="1" applyBorder="1" applyAlignment="1">
      <alignment horizontal="left"/>
    </xf>
    <xf numFmtId="0" fontId="8" fillId="16" borderId="9" xfId="0" applyFont="1" applyFill="1" applyBorder="1"/>
    <xf numFmtId="0" fontId="9" fillId="16" borderId="9" xfId="0" applyFont="1" applyFill="1" applyBorder="1"/>
    <xf numFmtId="0" fontId="10" fillId="16" borderId="14" xfId="0" applyFont="1" applyFill="1" applyBorder="1" applyAlignment="1">
      <alignment horizontal="right"/>
    </xf>
    <xf numFmtId="0" fontId="10" fillId="16" borderId="6" xfId="0" applyFont="1" applyFill="1" applyBorder="1" applyAlignment="1">
      <alignment horizontal="right"/>
    </xf>
    <xf numFmtId="49" fontId="7" fillId="16" borderId="6" xfId="0" applyNumberFormat="1" applyFont="1" applyFill="1" applyBorder="1" applyAlignment="1">
      <alignment horizontal="left"/>
    </xf>
    <xf numFmtId="49" fontId="7" fillId="16" borderId="7" xfId="0" applyNumberFormat="1" applyFont="1" applyFill="1" applyBorder="1" applyAlignment="1">
      <alignment horizontal="left"/>
    </xf>
    <xf numFmtId="20" fontId="19" fillId="0" borderId="16" xfId="0" applyNumberFormat="1" applyFont="1" applyBorder="1" applyAlignment="1">
      <alignment horizontal="center"/>
    </xf>
    <xf numFmtId="0" fontId="16" fillId="0" borderId="41" xfId="0" applyNumberFormat="1" applyFont="1" applyBorder="1" applyAlignment="1" applyProtection="1">
      <alignment horizontal="center" vertical="center"/>
      <protection locked="0"/>
    </xf>
    <xf numFmtId="0" fontId="16" fillId="0" borderId="42" xfId="0" applyNumberFormat="1" applyFont="1" applyBorder="1" applyAlignment="1" applyProtection="1">
      <alignment horizontal="center" vertical="center"/>
      <protection locked="0"/>
    </xf>
    <xf numFmtId="0" fontId="16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2" fillId="0" borderId="14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6" fillId="0" borderId="41" xfId="0" applyNumberFormat="1" applyFont="1" applyBorder="1" applyAlignment="1" applyProtection="1">
      <alignment horizontal="center"/>
      <protection locked="0"/>
    </xf>
    <xf numFmtId="0" fontId="16" fillId="0" borderId="42" xfId="0" applyNumberFormat="1" applyFont="1" applyBorder="1" applyAlignment="1" applyProtection="1">
      <alignment horizontal="center"/>
      <protection locked="0"/>
    </xf>
    <xf numFmtId="0" fontId="16" fillId="0" borderId="12" xfId="0" applyNumberFormat="1" applyFont="1" applyBorder="1" applyAlignment="1" applyProtection="1">
      <alignment horizontal="center"/>
      <protection locked="0"/>
    </xf>
    <xf numFmtId="0" fontId="18" fillId="0" borderId="43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/>
    </xf>
    <xf numFmtId="14" fontId="15" fillId="0" borderId="7" xfId="0" applyNumberFormat="1" applyFont="1" applyBorder="1" applyAlignment="1">
      <alignment horizontal="center" wrapText="1"/>
    </xf>
    <xf numFmtId="0" fontId="12" fillId="0" borderId="0" xfId="1" applyFont="1" applyBorder="1" applyAlignment="1">
      <alignment horizontal="center"/>
    </xf>
    <xf numFmtId="0" fontId="18" fillId="0" borderId="53" xfId="0" applyFont="1" applyFill="1" applyBorder="1" applyAlignment="1">
      <alignment horizontal="center"/>
    </xf>
    <xf numFmtId="0" fontId="10" fillId="0" borderId="53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  <xf numFmtId="0" fontId="17" fillId="0" borderId="43" xfId="0" applyFont="1" applyFill="1" applyBorder="1" applyAlignment="1">
      <alignment horizontal="center"/>
    </xf>
    <xf numFmtId="0" fontId="17" fillId="0" borderId="44" xfId="0" applyFont="1" applyFill="1" applyBorder="1" applyAlignment="1">
      <alignment horizontal="center"/>
    </xf>
    <xf numFmtId="0" fontId="23" fillId="11" borderId="5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13" borderId="5" xfId="0" applyFont="1" applyFill="1" applyBorder="1" applyAlignment="1">
      <alignment horizontal="center" vertical="center"/>
    </xf>
    <xf numFmtId="0" fontId="23" fillId="14" borderId="5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</cellXfs>
  <cellStyles count="2">
    <cellStyle name="Normálne" xfId="0" builtinId="0"/>
    <cellStyle name="normální_Lis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13.jpe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22" name="Picture 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23" name="Picture 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4" name="Picture 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5" name="Picture 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6" name="Picture 1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7" name="Picture 1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8" name="Picture 1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9" name="Picture 1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0" name="Picture 1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1" name="Picture 2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2" name="Picture 2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3" name="Picture 2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34" name="Picture 2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35" name="Picture 2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6" name="Picture 2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7" name="Picture 2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38" name="Picture 29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39" name="Picture 30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0" name="Picture 3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1" name="Picture 3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42" name="Picture 33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43" name="Picture 34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4" name="Picture 3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5" name="Picture 3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46" name="Picture 37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47" name="Picture 38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8" name="Picture 3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9" name="Picture 4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0" name="Picture 41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1" name="Picture 42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52" name="Picture 4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53" name="Picture 4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4" name="Picture 4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5" name="Picture 4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56" name="Picture 4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57" name="Picture 4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8" name="Picture 49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9" name="Picture 50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0" name="Picture 5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1" name="Picture 5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62" name="Picture 53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63" name="Picture 54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4" name="Picture 5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5" name="Picture 5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66" name="Picture 57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67" name="Picture 58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8" name="Picture 5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9" name="Picture 6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0" name="Picture 61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1" name="Picture 62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72" name="Picture 6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73" name="Picture 6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4" name="Picture 6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5" name="Picture 6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76" name="Picture 6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77" name="Picture 6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8" name="Picture 69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9" name="Picture 70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0" name="Picture 7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1" name="Picture 7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82" name="Picture 73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83" name="Picture 74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4" name="Picture 7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5" name="Picture 7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86" name="Picture 77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87" name="Picture 78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8" name="Picture 7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9" name="Picture 8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890" name="Rectangle 81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891" name="Rectangle 82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2" name="Picture 8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3" name="Picture 8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94" name="Picture 8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95" name="Picture 8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6" name="Picture 8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7" name="Picture 8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8" name="Picture 9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9" name="Picture 9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0" name="Picture 9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1" name="Picture 9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2" name="Picture 9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3" name="Picture 9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4" name="Picture 9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5" name="Picture 9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06" name="Picture 98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07" name="Picture 99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8" name="Picture 10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9" name="Picture 10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0" name="Picture 102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1" name="Picture 103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12" name="Picture 10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13" name="Picture 10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4" name="Picture 10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5" name="Picture 10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16" name="Picture 10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17" name="Picture 10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8" name="Picture 110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9" name="Picture 111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0" name="Picture 11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1" name="Picture 11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22" name="Picture 114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23" name="Picture 115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4" name="Picture 11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5" name="Picture 11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26" name="Picture 118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27" name="Picture 119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8" name="Picture 12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9" name="Picture 12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0" name="Picture 122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1" name="Picture 123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32" name="Picture 12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33" name="Picture 12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4" name="Picture 12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5" name="Picture 12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36" name="Picture 12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37" name="Picture 12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8" name="Picture 130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9" name="Picture 131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0" name="Picture 13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1" name="Picture 13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42" name="Picture 134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43" name="Picture 135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4" name="Picture 13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5" name="Picture 13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46" name="Picture 138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47" name="Picture 139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8" name="Picture 14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9" name="Picture 14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0" name="Picture 142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1" name="Picture 143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52" name="Picture 14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53" name="Picture 14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4" name="Picture 14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5" name="Picture 14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56" name="Picture 14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57" name="Picture 14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8" name="Picture 150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9" name="Picture 151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0" name="Picture 15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61" name="Picture 15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2" name="Rectangle 154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3" name="Rectangle 155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4" name="Rectangle 156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65" name="Picture 15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6" name="Picture 15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7" name="Picture 15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68" name="Picture 16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69" name="Picture 161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70" name="Picture 162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1" name="Picture 16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2" name="Picture 16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3" name="Picture 16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4" name="Picture 16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5" name="Picture 16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6" name="Picture 16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77" name="Rectangle 169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78" name="Rectangle 170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9" name="Picture 17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0" name="Rectangle 179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1" name="Picture 18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2" name="Picture 18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3" name="Picture 18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4" name="Picture 18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5" name="Rectangle 189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6" name="Picture 19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7" name="Picture 19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8" name="Rectangle 192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89" name="Picture 19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90" name="Picture 19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1" name="Picture 19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2" name="Picture 19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3" name="Picture 20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4" name="Picture 20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95" name="Rectangle 202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6" name="Picture 20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7" name="Picture 20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98" name="Rectangle 205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99" name="Picture 20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00" name="Picture 20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1" name="Picture 20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2" name="Picture 20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03" name="Picture 210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04" name="Picture 211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5" name="Picture 21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6" name="Picture 21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7" name="Picture 21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8" name="Picture 21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9" name="Picture 21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0" name="Picture 21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1" name="Rectangle 218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12" name="Picture 21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3" name="Picture 22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4" name="Rectangle 221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15" name="Picture 22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6" name="Picture 22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7" name="Rectangle 224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18" name="Picture 22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19" name="Picture 22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0" name="Picture 22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1" name="Picture 22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2" name="Picture 22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3" name="Picture 23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4" name="Picture 23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5" name="Picture 23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26" name="Rectangle 233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7" name="Picture 23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8" name="Picture 23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9" name="Picture 23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0" name="Picture 23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1" name="Rectangle 238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32" name="Picture 23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3" name="Picture 24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4" name="Rectangle 241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35" name="Picture 24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6" name="Picture 24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7" name="Rectangle 244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38" name="Picture 24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39" name="Picture 24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40" name="Picture 24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41" name="Picture 24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161925</xdr:colOff>
      <xdr:row>0</xdr:row>
      <xdr:rowOff>0</xdr:rowOff>
    </xdr:from>
    <xdr:to>
      <xdr:col>26</xdr:col>
      <xdr:colOff>161925</xdr:colOff>
      <xdr:row>0</xdr:row>
      <xdr:rowOff>0</xdr:rowOff>
    </xdr:to>
    <xdr:pic>
      <xdr:nvPicPr>
        <xdr:cNvPr id="125042" name="Picture 249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9725" y="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43" name="Picture 25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44" name="Rectangle 254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161925</xdr:colOff>
      <xdr:row>0</xdr:row>
      <xdr:rowOff>0</xdr:rowOff>
    </xdr:from>
    <xdr:to>
      <xdr:col>26</xdr:col>
      <xdr:colOff>161925</xdr:colOff>
      <xdr:row>0</xdr:row>
      <xdr:rowOff>0</xdr:rowOff>
    </xdr:to>
    <xdr:pic>
      <xdr:nvPicPr>
        <xdr:cNvPr id="125045" name="Picture 255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9725" y="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209550</xdr:rowOff>
    </xdr:from>
    <xdr:to>
      <xdr:col>2</xdr:col>
      <xdr:colOff>1047750</xdr:colOff>
      <xdr:row>1</xdr:row>
      <xdr:rowOff>314325</xdr:rowOff>
    </xdr:to>
    <xdr:pic>
      <xdr:nvPicPr>
        <xdr:cNvPr id="125049" name="Obrázek 229" descr="Trial logo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14550" y="209550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419100</xdr:colOff>
      <xdr:row>0</xdr:row>
      <xdr:rowOff>285750</xdr:rowOff>
    </xdr:from>
    <xdr:to>
      <xdr:col>24</xdr:col>
      <xdr:colOff>9524</xdr:colOff>
      <xdr:row>1</xdr:row>
      <xdr:rowOff>390525</xdr:rowOff>
    </xdr:to>
    <xdr:sp macro="" textlink="">
      <xdr:nvSpPr>
        <xdr:cNvPr id="125051" name="Rectangle 2" descr="smf"/>
        <xdr:cNvSpPr>
          <a:spLocks noChangeArrowheads="1"/>
        </xdr:cNvSpPr>
      </xdr:nvSpPr>
      <xdr:spPr bwMode="auto">
        <a:xfrm>
          <a:off x="8439150" y="285750"/>
          <a:ext cx="1200149" cy="685800"/>
        </a:xfrm>
        <a:prstGeom prst="rect">
          <a:avLst/>
        </a:prstGeom>
        <a:blipFill dpi="0" rotWithShape="0">
          <a:blip xmlns:r="http://schemas.openxmlformats.org/officeDocument/2006/relationships" r:embed="rId5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276225</xdr:rowOff>
    </xdr:from>
    <xdr:to>
      <xdr:col>1</xdr:col>
      <xdr:colOff>238125</xdr:colOff>
      <xdr:row>1</xdr:row>
      <xdr:rowOff>314325</xdr:rowOff>
    </xdr:to>
    <xdr:pic>
      <xdr:nvPicPr>
        <xdr:cNvPr id="125053" name="Obrázek 9" descr="fenix logo 77kb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6200" y="276225"/>
          <a:ext cx="7715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333375</xdr:rowOff>
    </xdr:to>
    <xdr:pic>
      <xdr:nvPicPr>
        <xdr:cNvPr id="125054" name="Obrázek 10" descr="Trial logo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14550" y="219075"/>
          <a:ext cx="7620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502103</xdr:colOff>
      <xdr:row>0</xdr:row>
      <xdr:rowOff>244929</xdr:rowOff>
    </xdr:from>
    <xdr:to>
      <xdr:col>25</xdr:col>
      <xdr:colOff>222817</xdr:colOff>
      <xdr:row>1</xdr:row>
      <xdr:rowOff>494280</xdr:rowOff>
    </xdr:to>
    <xdr:sp macro="" textlink="">
      <xdr:nvSpPr>
        <xdr:cNvPr id="98150" name="Rectangle 260" descr="smf"/>
        <xdr:cNvSpPr>
          <a:spLocks noChangeArrowheads="1"/>
        </xdr:cNvSpPr>
      </xdr:nvSpPr>
      <xdr:spPr bwMode="auto">
        <a:xfrm>
          <a:off x="8557532" y="244929"/>
          <a:ext cx="1462428" cy="834458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52388</xdr:colOff>
      <xdr:row>0</xdr:row>
      <xdr:rowOff>276224</xdr:rowOff>
    </xdr:from>
    <xdr:to>
      <xdr:col>1</xdr:col>
      <xdr:colOff>321469</xdr:colOff>
      <xdr:row>1</xdr:row>
      <xdr:rowOff>400911</xdr:rowOff>
    </xdr:to>
    <xdr:pic>
      <xdr:nvPicPr>
        <xdr:cNvPr id="98156" name="Obrázek 9" descr="fenix logo 77k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8" y="276224"/>
          <a:ext cx="876300" cy="708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226219</xdr:colOff>
      <xdr:row>0</xdr:row>
      <xdr:rowOff>373857</xdr:rowOff>
    </xdr:from>
    <xdr:to>
      <xdr:col>2</xdr:col>
      <xdr:colOff>988219</xdr:colOff>
      <xdr:row>1</xdr:row>
      <xdr:rowOff>488157</xdr:rowOff>
    </xdr:to>
    <xdr:pic>
      <xdr:nvPicPr>
        <xdr:cNvPr id="98157" name="Obrázek 10" descr="Trial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47875" y="373857"/>
          <a:ext cx="762000" cy="697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2808" name="Obrázek 9" descr="fenix logo 77k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2809" name="Obrázek 10" descr="Trial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400050</xdr:colOff>
      <xdr:row>0</xdr:row>
      <xdr:rowOff>200025</xdr:rowOff>
    </xdr:from>
    <xdr:to>
      <xdr:col>23</xdr:col>
      <xdr:colOff>285749</xdr:colOff>
      <xdr:row>1</xdr:row>
      <xdr:rowOff>457200</xdr:rowOff>
    </xdr:to>
    <xdr:sp macro="" textlink="">
      <xdr:nvSpPr>
        <xdr:cNvPr id="7" name="Rectangle 2" descr="smf"/>
        <xdr:cNvSpPr>
          <a:spLocks noChangeArrowheads="1"/>
        </xdr:cNvSpPr>
      </xdr:nvSpPr>
      <xdr:spPr bwMode="auto">
        <a:xfrm>
          <a:off x="8420100" y="200025"/>
          <a:ext cx="1200149" cy="685800"/>
        </a:xfrm>
        <a:prstGeom prst="rect">
          <a:avLst/>
        </a:prstGeom>
        <a:blipFill dpi="0" rotWithShape="0">
          <a:blip xmlns:r="http://schemas.openxmlformats.org/officeDocument/2006/relationships" r:embed="rId3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3832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3833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9525</xdr:colOff>
      <xdr:row>0</xdr:row>
      <xdr:rowOff>180975</xdr:rowOff>
    </xdr:from>
    <xdr:to>
      <xdr:col>24</xdr:col>
      <xdr:colOff>38099</xdr:colOff>
      <xdr:row>1</xdr:row>
      <xdr:rowOff>438150</xdr:rowOff>
    </xdr:to>
    <xdr:sp macro="" textlink="">
      <xdr:nvSpPr>
        <xdr:cNvPr id="7" name="Rectangle 2" descr="smf"/>
        <xdr:cNvSpPr>
          <a:spLocks noChangeArrowheads="1"/>
        </xdr:cNvSpPr>
      </xdr:nvSpPr>
      <xdr:spPr bwMode="auto">
        <a:xfrm>
          <a:off x="8553450" y="180975"/>
          <a:ext cx="1200149" cy="685800"/>
        </a:xfrm>
        <a:prstGeom prst="rect">
          <a:avLst/>
        </a:prstGeom>
        <a:blipFill dpi="0" rotWithShape="0">
          <a:blip xmlns:r="http://schemas.openxmlformats.org/officeDocument/2006/relationships" r:embed="rId3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4856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4857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457200</xdr:colOff>
      <xdr:row>0</xdr:row>
      <xdr:rowOff>238125</xdr:rowOff>
    </xdr:from>
    <xdr:to>
      <xdr:col>23</xdr:col>
      <xdr:colOff>257174</xdr:colOff>
      <xdr:row>1</xdr:row>
      <xdr:rowOff>495300</xdr:rowOff>
    </xdr:to>
    <xdr:sp macro="" textlink="">
      <xdr:nvSpPr>
        <xdr:cNvPr id="7" name="Rectangle 2" descr="smf"/>
        <xdr:cNvSpPr>
          <a:spLocks noChangeArrowheads="1"/>
        </xdr:cNvSpPr>
      </xdr:nvSpPr>
      <xdr:spPr bwMode="auto">
        <a:xfrm>
          <a:off x="8477250" y="238125"/>
          <a:ext cx="1200149" cy="685800"/>
        </a:xfrm>
        <a:prstGeom prst="rect">
          <a:avLst/>
        </a:prstGeom>
        <a:blipFill dpi="0" rotWithShape="0">
          <a:blip xmlns:r="http://schemas.openxmlformats.org/officeDocument/2006/relationships" r:embed="rId3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5880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5881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419100</xdr:colOff>
      <xdr:row>0</xdr:row>
      <xdr:rowOff>200025</xdr:rowOff>
    </xdr:from>
    <xdr:to>
      <xdr:col>24</xdr:col>
      <xdr:colOff>19049</xdr:colOff>
      <xdr:row>1</xdr:row>
      <xdr:rowOff>457200</xdr:rowOff>
    </xdr:to>
    <xdr:sp macro="" textlink="">
      <xdr:nvSpPr>
        <xdr:cNvPr id="7" name="Rectangle 2" descr="smf"/>
        <xdr:cNvSpPr>
          <a:spLocks noChangeArrowheads="1"/>
        </xdr:cNvSpPr>
      </xdr:nvSpPr>
      <xdr:spPr bwMode="auto">
        <a:xfrm>
          <a:off x="8439150" y="200025"/>
          <a:ext cx="1200149" cy="685800"/>
        </a:xfrm>
        <a:prstGeom prst="rect">
          <a:avLst/>
        </a:prstGeom>
        <a:blipFill dpi="0" rotWithShape="0">
          <a:blip xmlns:r="http://schemas.openxmlformats.org/officeDocument/2006/relationships" r:embed="rId3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6904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6905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409575</xdr:colOff>
      <xdr:row>0</xdr:row>
      <xdr:rowOff>190500</xdr:rowOff>
    </xdr:from>
    <xdr:to>
      <xdr:col>24</xdr:col>
      <xdr:colOff>19049</xdr:colOff>
      <xdr:row>1</xdr:row>
      <xdr:rowOff>447675</xdr:rowOff>
    </xdr:to>
    <xdr:sp macro="" textlink="">
      <xdr:nvSpPr>
        <xdr:cNvPr id="7" name="Rectangle 2" descr="smf"/>
        <xdr:cNvSpPr>
          <a:spLocks noChangeArrowheads="1"/>
        </xdr:cNvSpPr>
      </xdr:nvSpPr>
      <xdr:spPr bwMode="auto">
        <a:xfrm>
          <a:off x="8429625" y="190500"/>
          <a:ext cx="1200149" cy="685800"/>
        </a:xfrm>
        <a:prstGeom prst="rect">
          <a:avLst/>
        </a:prstGeom>
        <a:blipFill dpi="0" rotWithShape="0">
          <a:blip xmlns:r="http://schemas.openxmlformats.org/officeDocument/2006/relationships" r:embed="rId3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0</xdr:row>
      <xdr:rowOff>228599</xdr:rowOff>
    </xdr:from>
    <xdr:to>
      <xdr:col>24</xdr:col>
      <xdr:colOff>28575</xdr:colOff>
      <xdr:row>1</xdr:row>
      <xdr:rowOff>438149</xdr:rowOff>
    </xdr:to>
    <xdr:sp macro="" textlink="">
      <xdr:nvSpPr>
        <xdr:cNvPr id="3" name="Rectangle 2" descr="smf"/>
        <xdr:cNvSpPr>
          <a:spLocks noChangeArrowheads="1"/>
        </xdr:cNvSpPr>
      </xdr:nvSpPr>
      <xdr:spPr bwMode="auto">
        <a:xfrm>
          <a:off x="8496300" y="228599"/>
          <a:ext cx="1143000" cy="63817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5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228600</xdr:colOff>
      <xdr:row>0</xdr:row>
      <xdr:rowOff>238125</xdr:rowOff>
    </xdr:from>
    <xdr:to>
      <xdr:col>2</xdr:col>
      <xdr:colOff>1009649</xdr:colOff>
      <xdr:row>1</xdr:row>
      <xdr:rowOff>485775</xdr:rowOff>
    </xdr:to>
    <xdr:pic>
      <xdr:nvPicPr>
        <xdr:cNvPr id="6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57400" y="238125"/>
          <a:ext cx="781049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400051</xdr:colOff>
      <xdr:row>0</xdr:row>
      <xdr:rowOff>228600</xdr:rowOff>
    </xdr:from>
    <xdr:to>
      <xdr:col>23</xdr:col>
      <xdr:colOff>247651</xdr:colOff>
      <xdr:row>1</xdr:row>
      <xdr:rowOff>428625</xdr:rowOff>
    </xdr:to>
    <xdr:sp macro="" textlink="">
      <xdr:nvSpPr>
        <xdr:cNvPr id="3" name="Rectangle 2" descr="smf"/>
        <xdr:cNvSpPr>
          <a:spLocks noChangeArrowheads="1"/>
        </xdr:cNvSpPr>
      </xdr:nvSpPr>
      <xdr:spPr bwMode="auto">
        <a:xfrm>
          <a:off x="8420101" y="228600"/>
          <a:ext cx="1162050" cy="6286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5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190499</xdr:colOff>
      <xdr:row>0</xdr:row>
      <xdr:rowOff>228600</xdr:rowOff>
    </xdr:from>
    <xdr:to>
      <xdr:col>2</xdr:col>
      <xdr:colOff>942974</xdr:colOff>
      <xdr:row>1</xdr:row>
      <xdr:rowOff>476250</xdr:rowOff>
    </xdr:to>
    <xdr:pic>
      <xdr:nvPicPr>
        <xdr:cNvPr id="6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19299" y="228600"/>
          <a:ext cx="7524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400050</xdr:colOff>
      <xdr:row>0</xdr:row>
      <xdr:rowOff>209550</xdr:rowOff>
    </xdr:from>
    <xdr:to>
      <xdr:col>24</xdr:col>
      <xdr:colOff>9525</xdr:colOff>
      <xdr:row>1</xdr:row>
      <xdr:rowOff>457200</xdr:rowOff>
    </xdr:to>
    <xdr:sp macro="" textlink="">
      <xdr:nvSpPr>
        <xdr:cNvPr id="3" name="Rectangle 2" descr="smf"/>
        <xdr:cNvSpPr>
          <a:spLocks noChangeArrowheads="1"/>
        </xdr:cNvSpPr>
      </xdr:nvSpPr>
      <xdr:spPr bwMode="auto">
        <a:xfrm>
          <a:off x="8420100" y="209550"/>
          <a:ext cx="1209675" cy="67627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5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285749</xdr:colOff>
      <xdr:row>0</xdr:row>
      <xdr:rowOff>219075</xdr:rowOff>
    </xdr:from>
    <xdr:to>
      <xdr:col>2</xdr:col>
      <xdr:colOff>981074</xdr:colOff>
      <xdr:row>1</xdr:row>
      <xdr:rowOff>466725</xdr:rowOff>
    </xdr:to>
    <xdr:pic>
      <xdr:nvPicPr>
        <xdr:cNvPr id="6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49" y="219075"/>
          <a:ext cx="6953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tabSelected="1" view="pageBreakPreview" zoomScaleNormal="50"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5703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45.75" customHeight="1" x14ac:dyDescent="0.65">
      <c r="A1" s="246" t="s">
        <v>21</v>
      </c>
      <c r="B1" s="247"/>
      <c r="C1" s="248"/>
      <c r="D1" s="238" t="s">
        <v>83</v>
      </c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40"/>
      <c r="T1" s="84"/>
      <c r="U1" s="84"/>
      <c r="V1" s="84"/>
      <c r="W1" s="84"/>
      <c r="X1" s="84"/>
      <c r="Y1" s="84"/>
      <c r="Z1" s="84"/>
      <c r="AA1" s="84"/>
      <c r="AB1" s="84"/>
      <c r="AC1" s="2"/>
    </row>
    <row r="2" spans="1:29" ht="53.25" customHeight="1" thickBot="1" x14ac:dyDescent="0.45">
      <c r="A2" s="249"/>
      <c r="B2" s="250"/>
      <c r="C2" s="251"/>
      <c r="D2" s="241" t="s">
        <v>161</v>
      </c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3"/>
      <c r="T2" s="85"/>
      <c r="U2" s="85"/>
      <c r="V2" s="85"/>
      <c r="W2" s="85"/>
      <c r="X2" s="85"/>
      <c r="Y2" s="85"/>
      <c r="Z2" s="85"/>
      <c r="AA2" s="85"/>
      <c r="AB2" s="86"/>
      <c r="AC2" s="87" t="s">
        <v>13</v>
      </c>
    </row>
    <row r="3" spans="1:29" ht="33" x14ac:dyDescent="0.6">
      <c r="A3" s="244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6">
        <v>1</v>
      </c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8"/>
      <c r="W4" s="11"/>
      <c r="X4" s="11"/>
      <c r="Y4" s="11"/>
      <c r="Z4" s="11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43617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06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89" t="s">
        <v>4</v>
      </c>
      <c r="B7" s="103" t="s">
        <v>17</v>
      </c>
      <c r="C7" s="104"/>
      <c r="D7" s="105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90"/>
      <c r="B8" s="94"/>
      <c r="C8" s="95"/>
      <c r="D8" s="96"/>
      <c r="E8" s="74">
        <v>0</v>
      </c>
      <c r="F8" s="60">
        <v>0</v>
      </c>
      <c r="G8" s="74">
        <v>1</v>
      </c>
      <c r="H8" s="60">
        <v>1</v>
      </c>
      <c r="I8" s="74">
        <v>5</v>
      </c>
      <c r="J8" s="60">
        <v>1</v>
      </c>
      <c r="K8" s="74">
        <v>0</v>
      </c>
      <c r="L8" s="60">
        <v>0</v>
      </c>
      <c r="M8" s="74">
        <v>0</v>
      </c>
      <c r="N8" s="60">
        <v>1</v>
      </c>
      <c r="O8" s="60"/>
      <c r="P8" s="60"/>
      <c r="Q8" s="60"/>
      <c r="R8" s="60"/>
      <c r="S8" s="60"/>
      <c r="T8" s="61">
        <f t="shared" ref="T8:T15" si="0">IF(E8="","",SUM(E8:S8)+(COUNTIF(E8:S8,"5*")*5))</f>
        <v>9</v>
      </c>
      <c r="U8" s="235" t="s">
        <v>92</v>
      </c>
      <c r="V8" s="62">
        <f>SUM(T8:T11)+IF(ISNUMBER(U8),U8,0)+IF(ISNUMBER(U10),U10,0)+IF(ISNUMBER(U11),U11,0)</f>
        <v>25</v>
      </c>
      <c r="W8" s="51">
        <f>COUNTIF($E8:$S8,0)+COUNTIF($E9:$S9,0)+COUNTIF($E10:$S10,0)+COUNTIF($E11:$S11,0)</f>
        <v>19</v>
      </c>
      <c r="X8" s="51">
        <f>COUNTIF($E8:$S8,1)+COUNTIF($E9:$S9,1)+COUNTIF($E10:$S10,1)+COUNTIF($E11:$S11,1)</f>
        <v>6</v>
      </c>
      <c r="Y8" s="51">
        <f>COUNTIF($E8:$S8,2)+COUNTIF($E9:$S9,2)+COUNTIF($E10:$S10,2)+COUNTIF($E11:$S11,2)</f>
        <v>2</v>
      </c>
      <c r="Z8" s="51">
        <f>COUNTIF($E8:$S8,3)+COUNTIF($E9:$S9,3)+COUNTIF($E10:$S10,3)+COUNTIF($E11:$S11,3)</f>
        <v>0</v>
      </c>
      <c r="AA8" s="51">
        <f>COUNTIF($E8:$S8,5)+COUNTIF($E9:$S9,5)+COUNTIF($E10:$S10,5)+COUNTIF($E11:$S11,5)</f>
        <v>3</v>
      </c>
      <c r="AB8" s="52">
        <f>COUNTIF($E8:$S8,"5*")+COUNTIF($E9:$S9,"5*")+COUNTIF($E10:$S10,"5*")</f>
        <v>0</v>
      </c>
      <c r="AC8" s="108">
        <f>COUNTIF($E8:$S8,20)+COUNTIF($E9:$S9,20)+COUNTIF($E10:$S10,20)</f>
        <v>0</v>
      </c>
    </row>
    <row r="9" spans="1:29" ht="15.75" thickBot="1" x14ac:dyDescent="0.3">
      <c r="A9" s="91">
        <v>1</v>
      </c>
      <c r="B9" s="97" t="s">
        <v>111</v>
      </c>
      <c r="C9" s="98"/>
      <c r="D9" s="99" t="s">
        <v>23</v>
      </c>
      <c r="E9" s="74">
        <v>0</v>
      </c>
      <c r="F9" s="60">
        <v>0</v>
      </c>
      <c r="G9" s="74">
        <v>2</v>
      </c>
      <c r="H9" s="60">
        <v>0</v>
      </c>
      <c r="I9" s="74">
        <v>0</v>
      </c>
      <c r="J9" s="60">
        <v>5</v>
      </c>
      <c r="K9" s="74">
        <v>0</v>
      </c>
      <c r="L9" s="60">
        <v>0</v>
      </c>
      <c r="M9" s="74">
        <v>0</v>
      </c>
      <c r="N9" s="60">
        <v>1</v>
      </c>
      <c r="O9" s="54"/>
      <c r="P9" s="54"/>
      <c r="Q9" s="54"/>
      <c r="R9" s="54"/>
      <c r="S9" s="54"/>
      <c r="T9" s="55">
        <f t="shared" si="0"/>
        <v>8</v>
      </c>
      <c r="U9" s="236"/>
      <c r="V9" s="56"/>
      <c r="W9" s="57"/>
      <c r="X9" s="57"/>
      <c r="Y9" s="57"/>
      <c r="Z9" s="57"/>
      <c r="AA9" s="57"/>
      <c r="AB9" s="58"/>
      <c r="AC9" s="109"/>
    </row>
    <row r="10" spans="1:29" ht="18.75" thickBot="1" x14ac:dyDescent="0.3">
      <c r="A10" s="92"/>
      <c r="B10" s="97"/>
      <c r="C10" s="98"/>
      <c r="D10" s="99"/>
      <c r="E10" s="74">
        <v>0</v>
      </c>
      <c r="F10" s="60">
        <v>0</v>
      </c>
      <c r="G10" s="74">
        <v>5</v>
      </c>
      <c r="H10" s="60">
        <v>0</v>
      </c>
      <c r="I10" s="74">
        <v>0</v>
      </c>
      <c r="J10" s="60">
        <v>2</v>
      </c>
      <c r="K10" s="74">
        <v>0</v>
      </c>
      <c r="L10" s="60">
        <v>0</v>
      </c>
      <c r="M10" s="74">
        <v>0</v>
      </c>
      <c r="N10" s="60">
        <v>1</v>
      </c>
      <c r="O10" s="76"/>
      <c r="P10" s="76"/>
      <c r="Q10" s="76"/>
      <c r="R10" s="76"/>
      <c r="S10" s="76"/>
      <c r="T10" s="77">
        <f t="shared" si="0"/>
        <v>8</v>
      </c>
      <c r="U10" s="236"/>
      <c r="V10" s="129">
        <v>0.54861111111111105</v>
      </c>
      <c r="W10" s="40" t="s">
        <v>3</v>
      </c>
      <c r="X10" s="41"/>
      <c r="Y10" s="41"/>
      <c r="Z10" s="42"/>
      <c r="AA10" s="42"/>
      <c r="AB10" s="43"/>
      <c r="AC10" s="110" t="str">
        <f>TEXT( (V11-V10+0.00000000000001),"[hh].mm.ss")</f>
        <v>05.36.00</v>
      </c>
    </row>
    <row r="11" spans="1:29" ht="18.75" thickBot="1" x14ac:dyDescent="0.3">
      <c r="A11" s="93"/>
      <c r="B11" s="100"/>
      <c r="C11" s="101"/>
      <c r="D11" s="102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81"/>
      <c r="P11" s="81"/>
      <c r="Q11" s="81"/>
      <c r="R11" s="81"/>
      <c r="S11" s="81"/>
      <c r="T11" s="82" t="str">
        <f t="shared" si="0"/>
        <v/>
      </c>
      <c r="U11" s="237"/>
      <c r="V11" s="129">
        <v>0.78194444444444444</v>
      </c>
      <c r="W11" s="45" t="s">
        <v>12</v>
      </c>
      <c r="X11" s="46"/>
      <c r="Y11" s="46"/>
      <c r="Z11" s="47"/>
      <c r="AA11" s="48"/>
      <c r="AB11" s="49"/>
      <c r="AC11" s="111" t="str">
        <f>TEXT(IF($E9="","",(IF($E10="",T9/(15-(COUNTIF($E9:$S9,""))),(IF($E11="",(T9+T10)/(30-(COUNTIF($E9:$S9,"")+COUNTIF($E10:$S10,""))), (T9+T10+T11)/(45-(COUNTIF($E9:$S9,"")+COUNTIF($E10:$S10,"")+COUNTIF($E11:$S11,"")))))))),"0,00")</f>
        <v>0,80</v>
      </c>
    </row>
    <row r="12" spans="1:29" ht="15.75" thickBot="1" x14ac:dyDescent="0.3">
      <c r="A12" s="90"/>
      <c r="B12" s="94"/>
      <c r="C12" s="95"/>
      <c r="D12" s="96"/>
      <c r="E12" s="74">
        <v>3</v>
      </c>
      <c r="F12" s="60">
        <v>3</v>
      </c>
      <c r="G12" s="74">
        <v>5</v>
      </c>
      <c r="H12" s="60">
        <v>0</v>
      </c>
      <c r="I12" s="74">
        <v>5</v>
      </c>
      <c r="J12" s="60">
        <v>5</v>
      </c>
      <c r="K12" s="74">
        <v>1</v>
      </c>
      <c r="L12" s="60">
        <v>5</v>
      </c>
      <c r="M12" s="74">
        <v>3</v>
      </c>
      <c r="N12" s="60">
        <v>5</v>
      </c>
      <c r="O12" s="60"/>
      <c r="P12" s="60"/>
      <c r="Q12" s="60"/>
      <c r="R12" s="60"/>
      <c r="S12" s="60"/>
      <c r="T12" s="61">
        <f t="shared" si="0"/>
        <v>35</v>
      </c>
      <c r="U12" s="235"/>
      <c r="V12" s="62">
        <f>SUM(T12:T15)+IF(ISNUMBER(U12),U12,0)+IF(ISNUMBER(U14),U14,0)+IF(ISNUMBER(U15),U15,0)</f>
        <v>111</v>
      </c>
      <c r="W12" s="51">
        <f>COUNTIF($E12:$S12,0)+COUNTIF($E13:$S13,0)+COUNTIF($E14:$S14,0)+COUNTIF($E15:$S15,0)</f>
        <v>2</v>
      </c>
      <c r="X12" s="51">
        <f>COUNTIF($E12:$S12,1)+COUNTIF($E13:$S13,1)+COUNTIF($E14:$S14,1)+COUNTIF($E15:$S15,1)</f>
        <v>2</v>
      </c>
      <c r="Y12" s="51">
        <f>COUNTIF($E12:$S12,2)+COUNTIF($E13:$S13,2)+COUNTIF($E14:$S14,2)+COUNTIF($E15:$S15,2)</f>
        <v>3</v>
      </c>
      <c r="Z12" s="51">
        <f>COUNTIF($E12:$S12,3)+COUNTIF($E13:$S13,3)+COUNTIF($E14:$S14,3)+COUNTIF($E15:$S15,3)</f>
        <v>6</v>
      </c>
      <c r="AA12" s="51">
        <f>COUNTIF($E12:$S12,5)+COUNTIF($E13:$S13,5)+COUNTIF($E14:$S14,5)+COUNTIF($E15:$S15,5)</f>
        <v>17</v>
      </c>
      <c r="AB12" s="52">
        <f>COUNTIF($E12:$S12,"5*")+COUNTIF($E13:$S13,"5*")+COUNTIF($E14:$S14,"5*")</f>
        <v>0</v>
      </c>
      <c r="AC12" s="108">
        <f>COUNTIF($E12:$S12,20)+COUNTIF($E13:$S13,20)+COUNTIF($E14:$S14,20)</f>
        <v>0</v>
      </c>
    </row>
    <row r="13" spans="1:29" ht="15.75" thickBot="1" x14ac:dyDescent="0.3">
      <c r="A13" s="91">
        <v>2</v>
      </c>
      <c r="B13" s="97" t="s">
        <v>112</v>
      </c>
      <c r="C13" s="98"/>
      <c r="D13" s="99" t="s">
        <v>23</v>
      </c>
      <c r="E13" s="74">
        <v>0</v>
      </c>
      <c r="F13" s="60">
        <v>3</v>
      </c>
      <c r="G13" s="74">
        <v>5</v>
      </c>
      <c r="H13" s="60">
        <v>5</v>
      </c>
      <c r="I13" s="74">
        <v>5</v>
      </c>
      <c r="J13" s="60">
        <v>5</v>
      </c>
      <c r="K13" s="74">
        <v>3</v>
      </c>
      <c r="L13" s="60">
        <v>2</v>
      </c>
      <c r="M13" s="74">
        <v>5</v>
      </c>
      <c r="N13" s="60">
        <v>5</v>
      </c>
      <c r="O13" s="54"/>
      <c r="P13" s="54"/>
      <c r="Q13" s="54"/>
      <c r="R13" s="54"/>
      <c r="S13" s="54"/>
      <c r="T13" s="55">
        <f t="shared" si="0"/>
        <v>38</v>
      </c>
      <c r="U13" s="236"/>
      <c r="V13" s="56"/>
      <c r="W13" s="57"/>
      <c r="X13" s="57"/>
      <c r="Y13" s="57"/>
      <c r="Z13" s="57"/>
      <c r="AA13" s="57"/>
      <c r="AB13" s="58"/>
      <c r="AC13" s="109"/>
    </row>
    <row r="14" spans="1:29" ht="18.75" thickBot="1" x14ac:dyDescent="0.3">
      <c r="A14" s="92"/>
      <c r="B14" s="97"/>
      <c r="C14" s="98"/>
      <c r="D14" s="99"/>
      <c r="E14" s="74">
        <v>5</v>
      </c>
      <c r="F14" s="60">
        <v>5</v>
      </c>
      <c r="G14" s="74">
        <v>5</v>
      </c>
      <c r="H14" s="60">
        <v>3</v>
      </c>
      <c r="I14" s="74">
        <v>5</v>
      </c>
      <c r="J14" s="60">
        <v>5</v>
      </c>
      <c r="K14" s="74">
        <v>2</v>
      </c>
      <c r="L14" s="60">
        <v>1</v>
      </c>
      <c r="M14" s="74">
        <v>2</v>
      </c>
      <c r="N14" s="60">
        <v>5</v>
      </c>
      <c r="O14" s="76"/>
      <c r="P14" s="76"/>
      <c r="Q14" s="76"/>
      <c r="R14" s="76"/>
      <c r="S14" s="76"/>
      <c r="T14" s="77">
        <f t="shared" si="0"/>
        <v>38</v>
      </c>
      <c r="U14" s="236"/>
      <c r="V14" s="129">
        <v>0.5493055555555556</v>
      </c>
      <c r="W14" s="40" t="s">
        <v>3</v>
      </c>
      <c r="X14" s="41"/>
      <c r="Y14" s="41"/>
      <c r="Z14" s="42"/>
      <c r="AA14" s="42"/>
      <c r="AB14" s="43"/>
      <c r="AC14" s="110" t="str">
        <f>TEXT( (V15-V14+0.00000000000001),"[hh].mm.ss")</f>
        <v>05.39.00</v>
      </c>
    </row>
    <row r="15" spans="1:29" ht="18.75" thickBot="1" x14ac:dyDescent="0.3">
      <c r="A15" s="93"/>
      <c r="B15" s="100"/>
      <c r="C15" s="101"/>
      <c r="D15" s="102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81"/>
      <c r="P15" s="81"/>
      <c r="Q15" s="81"/>
      <c r="R15" s="81"/>
      <c r="S15" s="81"/>
      <c r="T15" s="82" t="str">
        <f t="shared" si="0"/>
        <v/>
      </c>
      <c r="U15" s="237"/>
      <c r="V15" s="129">
        <v>0.78472222222222221</v>
      </c>
      <c r="W15" s="45" t="s">
        <v>12</v>
      </c>
      <c r="X15" s="46"/>
      <c r="Y15" s="46"/>
      <c r="Z15" s="47"/>
      <c r="AA15" s="48"/>
      <c r="AB15" s="49"/>
      <c r="AC15" s="111" t="str">
        <f>TEXT(IF($E13="","",(IF($E14="",T13/(15-(COUNTIF($E13:$S13,""))),(IF($E15="",(T13+T14)/(30-(COUNTIF($E13:$S13,"")+COUNTIF($E14:$S14,""))), (T13+T14+T15)/(45-(COUNTIF($E13:$S13,"")+COUNTIF($E14:$S14,"")+COUNTIF($E15:$S15,"")))))))),"0,00")</f>
        <v>3,80</v>
      </c>
    </row>
    <row r="16" spans="1:29" ht="15.75" thickBot="1" x14ac:dyDescent="0.3">
      <c r="A16" s="90"/>
      <c r="B16" s="94"/>
      <c r="C16" s="95"/>
      <c r="D16" s="96"/>
      <c r="E16" s="74">
        <v>5</v>
      </c>
      <c r="F16" s="60">
        <v>3</v>
      </c>
      <c r="G16" s="74">
        <v>5</v>
      </c>
      <c r="H16" s="60">
        <v>5</v>
      </c>
      <c r="I16" s="74">
        <v>5</v>
      </c>
      <c r="J16" s="60">
        <v>5</v>
      </c>
      <c r="K16" s="74">
        <v>1</v>
      </c>
      <c r="L16" s="60">
        <v>1</v>
      </c>
      <c r="M16" s="74">
        <v>0</v>
      </c>
      <c r="N16" s="60">
        <v>1</v>
      </c>
      <c r="O16" s="60"/>
      <c r="P16" s="60"/>
      <c r="Q16" s="60"/>
      <c r="R16" s="60"/>
      <c r="S16" s="60"/>
      <c r="T16" s="61">
        <f t="shared" ref="T16:T23" si="1">IF(E16="","",SUM(E16:S16)+(COUNTIF(E16:S16,"5*")*5))</f>
        <v>31</v>
      </c>
      <c r="U16" s="235" t="s">
        <v>93</v>
      </c>
      <c r="V16" s="62">
        <f>SUM(T16:T19)+IF(ISNUMBER(U16),U16,0)+IF(ISNUMBER(U18),U18,0)+IF(ISNUMBER(U19),U19,0)</f>
        <v>78</v>
      </c>
      <c r="W16" s="51">
        <f>COUNTIF($E16:$S16,0)+COUNTIF($E17:$S17,0)+COUNTIF($E18:$S18,0)+COUNTIF($E19:$S19,0)</f>
        <v>7</v>
      </c>
      <c r="X16" s="51">
        <f>COUNTIF($E16:$S16,1)+COUNTIF($E17:$S17,1)+COUNTIF($E18:$S18,1)+COUNTIF($E19:$S19,1)</f>
        <v>7</v>
      </c>
      <c r="Y16" s="51">
        <f>COUNTIF($E16:$S16,2)+COUNTIF($E17:$S17,2)+COUNTIF($E18:$S18,2)+COUNTIF($E19:$S19,2)</f>
        <v>1</v>
      </c>
      <c r="Z16" s="51">
        <f>COUNTIF($E16:$S16,3)+COUNTIF($E17:$S17,3)+COUNTIF($E18:$S18,3)+COUNTIF($E19:$S19,3)</f>
        <v>3</v>
      </c>
      <c r="AA16" s="51">
        <f>COUNTIF($E16:$S16,5)+COUNTIF($E17:$S17,5)+COUNTIF($E18:$S18,5)+COUNTIF($E19:$S19,5)</f>
        <v>12</v>
      </c>
      <c r="AB16" s="52">
        <f>COUNTIF($E16:$S16,"5*")+COUNTIF($E17:$S17,"5*")+COUNTIF($E18:$S18,"5*")</f>
        <v>0</v>
      </c>
      <c r="AC16" s="108">
        <f>COUNTIF($E16:$S16,20)+COUNTIF($E17:$S17,20)+COUNTIF($E18:$S18,20)</f>
        <v>0</v>
      </c>
    </row>
    <row r="17" spans="1:29" ht="15.75" thickBot="1" x14ac:dyDescent="0.3">
      <c r="A17" s="91">
        <v>3</v>
      </c>
      <c r="B17" s="97" t="s">
        <v>114</v>
      </c>
      <c r="C17" s="98"/>
      <c r="D17" s="99" t="s">
        <v>113</v>
      </c>
      <c r="E17" s="74">
        <v>3</v>
      </c>
      <c r="F17" s="60">
        <v>3</v>
      </c>
      <c r="G17" s="74">
        <v>5</v>
      </c>
      <c r="H17" s="60">
        <v>1</v>
      </c>
      <c r="I17" s="74">
        <v>1</v>
      </c>
      <c r="J17" s="60">
        <v>5</v>
      </c>
      <c r="K17" s="74">
        <v>0</v>
      </c>
      <c r="L17" s="60">
        <v>0</v>
      </c>
      <c r="M17" s="74">
        <v>1</v>
      </c>
      <c r="N17" s="60">
        <v>0</v>
      </c>
      <c r="O17" s="54"/>
      <c r="P17" s="54"/>
      <c r="Q17" s="54"/>
      <c r="R17" s="54"/>
      <c r="S17" s="54"/>
      <c r="T17" s="55">
        <f t="shared" si="1"/>
        <v>19</v>
      </c>
      <c r="U17" s="236"/>
      <c r="V17" s="56"/>
      <c r="W17" s="57"/>
      <c r="X17" s="57"/>
      <c r="Y17" s="57"/>
      <c r="Z17" s="57"/>
      <c r="AA17" s="57"/>
      <c r="AB17" s="58"/>
      <c r="AC17" s="109"/>
    </row>
    <row r="18" spans="1:29" ht="18.75" thickBot="1" x14ac:dyDescent="0.3">
      <c r="A18" s="92"/>
      <c r="B18" s="97"/>
      <c r="C18" s="98"/>
      <c r="D18" s="99"/>
      <c r="E18" s="74">
        <v>1</v>
      </c>
      <c r="F18" s="60">
        <v>2</v>
      </c>
      <c r="G18" s="74">
        <v>5</v>
      </c>
      <c r="H18" s="60">
        <v>5</v>
      </c>
      <c r="I18" s="74">
        <v>5</v>
      </c>
      <c r="J18" s="60">
        <v>5</v>
      </c>
      <c r="K18" s="74">
        <v>0</v>
      </c>
      <c r="L18" s="60">
        <v>0</v>
      </c>
      <c r="M18" s="74">
        <v>0</v>
      </c>
      <c r="N18" s="60">
        <v>5</v>
      </c>
      <c r="O18" s="76"/>
      <c r="P18" s="76"/>
      <c r="Q18" s="76"/>
      <c r="R18" s="76"/>
      <c r="S18" s="76"/>
      <c r="T18" s="77">
        <f t="shared" si="1"/>
        <v>28</v>
      </c>
      <c r="U18" s="236"/>
      <c r="V18" s="129">
        <v>0.54999999999999993</v>
      </c>
      <c r="W18" s="40" t="s">
        <v>3</v>
      </c>
      <c r="X18" s="41"/>
      <c r="Y18" s="41"/>
      <c r="Z18" s="42"/>
      <c r="AA18" s="42"/>
      <c r="AB18" s="43"/>
      <c r="AC18" s="110" t="str">
        <f>TEXT( (V19-V18+0.00000000000001),"[hh].mm.ss")</f>
        <v>05.40.00</v>
      </c>
    </row>
    <row r="19" spans="1:29" ht="18.75" thickBot="1" x14ac:dyDescent="0.3">
      <c r="A19" s="93"/>
      <c r="B19" s="100"/>
      <c r="C19" s="101"/>
      <c r="D19" s="102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81"/>
      <c r="P19" s="81"/>
      <c r="Q19" s="81"/>
      <c r="R19" s="81"/>
      <c r="S19" s="81"/>
      <c r="T19" s="82" t="str">
        <f t="shared" si="1"/>
        <v/>
      </c>
      <c r="U19" s="237"/>
      <c r="V19" s="129">
        <v>0.78611111111111109</v>
      </c>
      <c r="W19" s="45" t="s">
        <v>12</v>
      </c>
      <c r="X19" s="46"/>
      <c r="Y19" s="46"/>
      <c r="Z19" s="47"/>
      <c r="AA19" s="48"/>
      <c r="AB19" s="49"/>
      <c r="AC19" s="111" t="str">
        <f>TEXT(IF($E17="","",(IF($E18="",T17/(15-(COUNTIF($E17:$S17,""))),(IF($E19="",(T17+T18)/(30-(COUNTIF($E17:$S17,"")+COUNTIF($E18:$S18,""))), (T17+T18+T19)/(45-(COUNTIF($E17:$S17,"")+COUNTIF($E18:$S18,"")+COUNTIF($E19:$S19,"")))))))),"0,00")</f>
        <v>2,35</v>
      </c>
    </row>
    <row r="20" spans="1:29" ht="15.75" thickBot="1" x14ac:dyDescent="0.3">
      <c r="A20" s="90"/>
      <c r="B20" s="94"/>
      <c r="C20" s="95"/>
      <c r="D20" s="96"/>
      <c r="E20" s="74">
        <v>2</v>
      </c>
      <c r="F20" s="60">
        <v>0</v>
      </c>
      <c r="G20" s="74">
        <v>5</v>
      </c>
      <c r="H20" s="60">
        <v>0</v>
      </c>
      <c r="I20" s="74">
        <v>0</v>
      </c>
      <c r="J20" s="60">
        <v>3</v>
      </c>
      <c r="K20" s="74">
        <v>0</v>
      </c>
      <c r="L20" s="60">
        <v>0</v>
      </c>
      <c r="M20" s="74">
        <v>0</v>
      </c>
      <c r="N20" s="60">
        <v>0</v>
      </c>
      <c r="O20" s="60"/>
      <c r="P20" s="60"/>
      <c r="Q20" s="60"/>
      <c r="R20" s="60"/>
      <c r="S20" s="60"/>
      <c r="T20" s="61">
        <f t="shared" si="1"/>
        <v>10</v>
      </c>
      <c r="U20" s="235" t="s">
        <v>91</v>
      </c>
      <c r="V20" s="62">
        <f>SUM(T20:T23)+IF(ISNUMBER(U20),U20,0)+IF(ISNUMBER(U22),U22,0)+IF(ISNUMBER(U23),U23,0)</f>
        <v>19</v>
      </c>
      <c r="W20" s="51">
        <f>COUNTIF($E20:$S20,0)+COUNTIF($E21:$S21,0)+COUNTIF($E22:$S22,0)+COUNTIF($E23:$S23,0)</f>
        <v>22</v>
      </c>
      <c r="X20" s="51">
        <f>COUNTIF($E20:$S20,1)+COUNTIF($E21:$S21,1)+COUNTIF($E22:$S22,1)+COUNTIF($E23:$S23,1)</f>
        <v>4</v>
      </c>
      <c r="Y20" s="51">
        <f>COUNTIF($E20:$S20,2)+COUNTIF($E21:$S21,2)+COUNTIF($E22:$S22,2)+COUNTIF($E23:$S23,2)</f>
        <v>1</v>
      </c>
      <c r="Z20" s="51">
        <f>COUNTIF($E20:$S20,3)+COUNTIF($E21:$S21,3)+COUNTIF($E22:$S22,3)+COUNTIF($E23:$S23,3)</f>
        <v>1</v>
      </c>
      <c r="AA20" s="51">
        <f>COUNTIF($E20:$S20,5)+COUNTIF($E21:$S21,5)+COUNTIF($E22:$S22,5)+COUNTIF($E23:$S23,5)</f>
        <v>2</v>
      </c>
      <c r="AB20" s="52">
        <f>COUNTIF($E20:$S20,"5*")+COUNTIF($E21:$S21,"5*")+COUNTIF($E22:$S22,"5*")</f>
        <v>0</v>
      </c>
      <c r="AC20" s="108">
        <f>COUNTIF($E20:$S20,20)+COUNTIF($E21:$S21,20)+COUNTIF($E22:$S22,20)</f>
        <v>0</v>
      </c>
    </row>
    <row r="21" spans="1:29" ht="15.75" thickBot="1" x14ac:dyDescent="0.3">
      <c r="A21" s="91">
        <v>6</v>
      </c>
      <c r="B21" s="97" t="s">
        <v>115</v>
      </c>
      <c r="C21" s="98"/>
      <c r="D21" s="99" t="s">
        <v>23</v>
      </c>
      <c r="E21" s="74">
        <v>5</v>
      </c>
      <c r="F21" s="60">
        <v>0</v>
      </c>
      <c r="G21" s="74">
        <v>1</v>
      </c>
      <c r="H21" s="60">
        <v>0</v>
      </c>
      <c r="I21" s="74">
        <v>0</v>
      </c>
      <c r="J21" s="60">
        <v>1</v>
      </c>
      <c r="K21" s="74">
        <v>0</v>
      </c>
      <c r="L21" s="60">
        <v>0</v>
      </c>
      <c r="M21" s="74">
        <v>0</v>
      </c>
      <c r="N21" s="60">
        <v>0</v>
      </c>
      <c r="O21" s="54"/>
      <c r="P21" s="54"/>
      <c r="Q21" s="54"/>
      <c r="R21" s="54"/>
      <c r="S21" s="54"/>
      <c r="T21" s="55">
        <f t="shared" si="1"/>
        <v>7</v>
      </c>
      <c r="U21" s="236"/>
      <c r="V21" s="56"/>
      <c r="W21" s="57"/>
      <c r="X21" s="57"/>
      <c r="Y21" s="57"/>
      <c r="Z21" s="57"/>
      <c r="AA21" s="57"/>
      <c r="AB21" s="58"/>
      <c r="AC21" s="109"/>
    </row>
    <row r="22" spans="1:29" ht="18.75" thickBot="1" x14ac:dyDescent="0.3">
      <c r="A22" s="92"/>
      <c r="B22" s="97"/>
      <c r="C22" s="98"/>
      <c r="D22" s="99"/>
      <c r="E22" s="74">
        <v>0</v>
      </c>
      <c r="F22" s="60">
        <v>0</v>
      </c>
      <c r="G22" s="74">
        <v>1</v>
      </c>
      <c r="H22" s="60">
        <v>0</v>
      </c>
      <c r="I22" s="74">
        <v>0</v>
      </c>
      <c r="J22" s="60">
        <v>1</v>
      </c>
      <c r="K22" s="74">
        <v>0</v>
      </c>
      <c r="L22" s="60">
        <v>0</v>
      </c>
      <c r="M22" s="74">
        <v>0</v>
      </c>
      <c r="N22" s="60">
        <v>0</v>
      </c>
      <c r="O22" s="76"/>
      <c r="P22" s="76"/>
      <c r="Q22" s="76"/>
      <c r="R22" s="76"/>
      <c r="S22" s="76"/>
      <c r="T22" s="77">
        <f t="shared" si="1"/>
        <v>2</v>
      </c>
      <c r="U22" s="236"/>
      <c r="V22" s="129">
        <v>0.55069444444444449</v>
      </c>
      <c r="W22" s="40" t="s">
        <v>3</v>
      </c>
      <c r="X22" s="41"/>
      <c r="Y22" s="41"/>
      <c r="Z22" s="42"/>
      <c r="AA22" s="42"/>
      <c r="AB22" s="43"/>
      <c r="AC22" s="110" t="str">
        <f>TEXT( (V23-V22+0.00000000000001),"[hh].mm.ss")</f>
        <v>05.34.00</v>
      </c>
    </row>
    <row r="23" spans="1:29" ht="18.75" thickBot="1" x14ac:dyDescent="0.3">
      <c r="A23" s="93"/>
      <c r="B23" s="100"/>
      <c r="C23" s="101"/>
      <c r="D23" s="102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81"/>
      <c r="P23" s="81"/>
      <c r="Q23" s="81"/>
      <c r="R23" s="81"/>
      <c r="S23" s="81"/>
      <c r="T23" s="82" t="str">
        <f t="shared" si="1"/>
        <v/>
      </c>
      <c r="U23" s="237"/>
      <c r="V23" s="129">
        <v>0.78263888888888899</v>
      </c>
      <c r="W23" s="45" t="s">
        <v>12</v>
      </c>
      <c r="X23" s="46"/>
      <c r="Y23" s="46"/>
      <c r="Z23" s="47"/>
      <c r="AA23" s="48"/>
      <c r="AB23" s="49"/>
      <c r="AC23" s="111" t="str">
        <f>TEXT(IF($E21="","",(IF($E22="",T21/(15-(COUNTIF($E21:$S21,""))),(IF($E23="",(T21+T22)/(30-(COUNTIF($E21:$S21,"")+COUNTIF($E22:$S22,""))), (T21+T22+T23)/(45-(COUNTIF($E21:$S21,"")+COUNTIF($E22:$S22,"")+COUNTIF($E23:$S23,"")))))))),"0,00")</f>
        <v>0,45</v>
      </c>
    </row>
  </sheetData>
  <mergeCells count="9">
    <mergeCell ref="U16:U19"/>
    <mergeCell ref="U20:U23"/>
    <mergeCell ref="U12:U15"/>
    <mergeCell ref="D1:S1"/>
    <mergeCell ref="D2:S2"/>
    <mergeCell ref="A3:AB3"/>
    <mergeCell ref="A1:C1"/>
    <mergeCell ref="A2:C2"/>
    <mergeCell ref="U8:U11"/>
  </mergeCells>
  <phoneticPr fontId="0" type="noConversion"/>
  <pageMargins left="0.23622047244094491" right="0.23622047244094491" top="0.35433070866141736" bottom="0.15748031496062992" header="0.31496062992125984" footer="0.31496062992125984"/>
  <pageSetup paperSize="9" scale="84" orientation="landscape" horizontalDpi="4294967293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4"/>
  <sheetViews>
    <sheetView zoomScale="70" zoomScaleNormal="70"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10.140625" bestFit="1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1" customWidth="1"/>
    <col min="29" max="29" width="13.5703125" bestFit="1" customWidth="1"/>
  </cols>
  <sheetData>
    <row r="1" spans="1:29" ht="45.75" customHeight="1" x14ac:dyDescent="0.65">
      <c r="A1" s="246" t="s">
        <v>82</v>
      </c>
      <c r="B1" s="247"/>
      <c r="C1" s="248"/>
      <c r="D1" s="238" t="s">
        <v>83</v>
      </c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40"/>
      <c r="T1" s="84"/>
      <c r="U1" s="84"/>
      <c r="V1" s="84"/>
      <c r="W1" s="84"/>
      <c r="X1" s="84"/>
      <c r="Y1" s="84"/>
      <c r="Z1" s="84"/>
      <c r="AA1" s="84"/>
      <c r="AB1" s="2"/>
      <c r="AC1" s="202"/>
    </row>
    <row r="2" spans="1:29" ht="53.25" customHeight="1" thickBot="1" x14ac:dyDescent="0.45">
      <c r="A2" s="257"/>
      <c r="B2" s="250"/>
      <c r="C2" s="251"/>
      <c r="D2" s="241" t="s">
        <v>161</v>
      </c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3"/>
      <c r="T2" s="85"/>
      <c r="U2" s="85"/>
      <c r="V2" s="85"/>
      <c r="W2" s="85"/>
      <c r="X2" s="85"/>
      <c r="Y2" s="85"/>
      <c r="Z2" s="85"/>
      <c r="AA2" s="112"/>
      <c r="AB2" s="113" t="s">
        <v>13</v>
      </c>
      <c r="AC2" s="203"/>
    </row>
    <row r="3" spans="1:29" ht="33" x14ac:dyDescent="0.6">
      <c r="A3" s="244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58"/>
      <c r="AB3" s="114">
        <v>1</v>
      </c>
      <c r="AC3" s="203"/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88"/>
      <c r="V4" s="11"/>
      <c r="W4" s="11"/>
      <c r="X4" s="11"/>
      <c r="Y4" s="11"/>
      <c r="Z4" s="10"/>
      <c r="AA4" s="11"/>
      <c r="AB4" s="12"/>
      <c r="AC4" s="203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9"/>
      <c r="V5" s="20"/>
      <c r="W5" s="20"/>
      <c r="X5" s="20"/>
      <c r="Y5" s="18"/>
      <c r="Z5" s="21"/>
      <c r="AA5" s="22"/>
      <c r="AB5" s="23"/>
      <c r="AC5" s="203"/>
    </row>
    <row r="6" spans="1:29" ht="15" x14ac:dyDescent="0.25">
      <c r="A6" s="144" t="s">
        <v>79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8"/>
      <c r="V6" s="29" t="s">
        <v>10</v>
      </c>
      <c r="W6" s="30"/>
      <c r="X6" s="30"/>
      <c r="Y6" s="31"/>
      <c r="Z6" s="31"/>
      <c r="AA6" s="31"/>
      <c r="AB6" s="147"/>
      <c r="AC6" s="203"/>
    </row>
    <row r="7" spans="1:29" ht="15.75" customHeight="1" thickBot="1" x14ac:dyDescent="0.3">
      <c r="A7" s="148"/>
      <c r="B7" s="103" t="s">
        <v>17</v>
      </c>
      <c r="C7" s="104"/>
      <c r="D7" s="105"/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5" t="s">
        <v>9</v>
      </c>
      <c r="V7" s="36">
        <v>0</v>
      </c>
      <c r="W7" s="37">
        <v>1</v>
      </c>
      <c r="X7" s="37">
        <v>2</v>
      </c>
      <c r="Y7" s="37">
        <v>3</v>
      </c>
      <c r="Z7" s="37">
        <v>5</v>
      </c>
      <c r="AA7" s="38" t="s">
        <v>2</v>
      </c>
      <c r="AB7" s="126">
        <v>20</v>
      </c>
      <c r="AC7" s="203"/>
    </row>
    <row r="8" spans="1:29" ht="15" customHeight="1" x14ac:dyDescent="0.25">
      <c r="A8" s="145"/>
      <c r="B8" s="155"/>
      <c r="C8" s="95"/>
      <c r="D8" s="141"/>
      <c r="E8" s="74">
        <v>0</v>
      </c>
      <c r="F8" s="60">
        <v>3</v>
      </c>
      <c r="G8" s="60">
        <v>0</v>
      </c>
      <c r="H8" s="60">
        <v>5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/>
      <c r="P8" s="60"/>
      <c r="Q8" s="60"/>
      <c r="R8" s="60"/>
      <c r="S8" s="60"/>
      <c r="T8" s="61">
        <f t="shared" ref="T8:T15" si="0">IF(E8="","",SUM(E8:S8)+(COUNTIF(E8:S8,"5*")*5))</f>
        <v>8</v>
      </c>
      <c r="U8" s="62">
        <f>SUM(T8:T11)+IF(ISNUMBER(#REF!),#REF!,0)+IF(ISNUMBER(#REF!),#REF!,0)+IF(ISNUMBER(#REF!),#REF!,0)</f>
        <v>14</v>
      </c>
      <c r="V8" s="51">
        <f>COUNTIF($E8:$S8,0)+COUNTIF($E9:$S9,0)+COUNTIF($E10:$S10,0)+COUNTIF($E11:$S11,0)</f>
        <v>23</v>
      </c>
      <c r="W8" s="51">
        <f>COUNTIF($E8:$S8,1)+COUNTIF($E9:$S9,1)+COUNTIF($E10:$S10,1)+COUNTIF($E11:$S11,1)</f>
        <v>4</v>
      </c>
      <c r="X8" s="51">
        <f>COUNTIF($E8:$S8,2)+COUNTIF($E9:$S9,2)+COUNTIF($E10:$S10,2)+COUNTIF($E11:$S11,2)</f>
        <v>1</v>
      </c>
      <c r="Y8" s="51">
        <f>COUNTIF($E8:$S8,3)+COUNTIF($E9:$S9,3)+COUNTIF($E10:$S10,3)+COUNTIF($E11:$S11,3)</f>
        <v>1</v>
      </c>
      <c r="Z8" s="51">
        <f>COUNTIF($E8:$S8,5)+COUNTIF($E9:$S9,5)+COUNTIF($E10:$S10,5)+COUNTIF($E11:$S11,5)</f>
        <v>1</v>
      </c>
      <c r="AA8" s="52">
        <f>COUNTIF($E8:$S8,"5*")+COUNTIF($E9:$S9,"5*")+COUNTIF($E10:$S10,"5*")</f>
        <v>0</v>
      </c>
      <c r="AB8" s="108">
        <f>COUNTIF($E8:$S8,20)+COUNTIF($E9:$S9,20)+COUNTIF($E10:$S10,20)</f>
        <v>0</v>
      </c>
      <c r="AC8" s="264">
        <v>1</v>
      </c>
    </row>
    <row r="9" spans="1:29" ht="15.75" customHeight="1" thickBot="1" x14ac:dyDescent="0.3">
      <c r="A9" s="259" t="s">
        <v>13</v>
      </c>
      <c r="B9" s="174"/>
      <c r="C9" s="174"/>
      <c r="D9" s="174"/>
      <c r="E9" s="142">
        <v>0</v>
      </c>
      <c r="F9" s="72">
        <v>0</v>
      </c>
      <c r="G9" s="72">
        <v>0</v>
      </c>
      <c r="H9" s="72">
        <v>0</v>
      </c>
      <c r="I9" s="72">
        <v>1</v>
      </c>
      <c r="J9" s="72">
        <v>0</v>
      </c>
      <c r="K9" s="76">
        <v>0</v>
      </c>
      <c r="L9" s="76">
        <v>0</v>
      </c>
      <c r="M9" s="76">
        <v>0</v>
      </c>
      <c r="N9" s="76">
        <v>0</v>
      </c>
      <c r="O9" s="54"/>
      <c r="P9" s="54"/>
      <c r="Q9" s="54"/>
      <c r="R9" s="54"/>
      <c r="S9" s="54"/>
      <c r="T9" s="55">
        <f t="shared" si="0"/>
        <v>1</v>
      </c>
      <c r="U9" s="56"/>
      <c r="V9" s="57"/>
      <c r="W9" s="57"/>
      <c r="X9" s="57"/>
      <c r="Y9" s="57"/>
      <c r="Z9" s="57"/>
      <c r="AA9" s="58"/>
      <c r="AB9" s="109"/>
      <c r="AC9" s="264"/>
    </row>
    <row r="10" spans="1:29" ht="15.75" customHeight="1" thickBot="1" x14ac:dyDescent="0.3">
      <c r="A10" s="260"/>
      <c r="B10" s="175">
        <v>1</v>
      </c>
      <c r="C10" s="176" t="s">
        <v>26</v>
      </c>
      <c r="D10" s="176" t="s">
        <v>27</v>
      </c>
      <c r="E10" s="142">
        <v>0</v>
      </c>
      <c r="F10" s="72">
        <v>1</v>
      </c>
      <c r="G10" s="72">
        <v>1</v>
      </c>
      <c r="H10" s="72">
        <v>1</v>
      </c>
      <c r="I10" s="72">
        <v>2</v>
      </c>
      <c r="J10" s="72">
        <v>0</v>
      </c>
      <c r="K10" s="76">
        <v>0</v>
      </c>
      <c r="L10" s="76">
        <v>0</v>
      </c>
      <c r="M10" s="76">
        <v>0</v>
      </c>
      <c r="N10" s="76">
        <v>0</v>
      </c>
      <c r="O10" s="76"/>
      <c r="P10" s="76"/>
      <c r="Q10" s="76"/>
      <c r="R10" s="76"/>
      <c r="S10" s="76"/>
      <c r="T10" s="77">
        <f t="shared" si="0"/>
        <v>5</v>
      </c>
      <c r="U10" s="78">
        <v>0.47847222222222219</v>
      </c>
      <c r="V10" s="40" t="s">
        <v>3</v>
      </c>
      <c r="W10" s="41"/>
      <c r="X10" s="41"/>
      <c r="Y10" s="42"/>
      <c r="Z10" s="42"/>
      <c r="AA10" s="43"/>
      <c r="AB10" s="110" t="str">
        <f>TEXT( (U11-U10+0.00000000000001),"[hh].mm.ss")</f>
        <v>04.15.00</v>
      </c>
      <c r="AC10" s="264"/>
    </row>
    <row r="11" spans="1:29" ht="15.75" customHeight="1" thickBot="1" x14ac:dyDescent="0.3">
      <c r="A11" s="261"/>
      <c r="B11" s="101"/>
      <c r="C11" s="101"/>
      <c r="D11" s="101"/>
      <c r="E11" s="143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2" t="str">
        <f t="shared" si="0"/>
        <v/>
      </c>
      <c r="U11" s="83">
        <v>0.65555555555555556</v>
      </c>
      <c r="V11" s="45" t="s">
        <v>12</v>
      </c>
      <c r="W11" s="46"/>
      <c r="X11" s="46"/>
      <c r="Y11" s="47"/>
      <c r="Z11" s="48"/>
      <c r="AA11" s="49"/>
      <c r="AB11" s="111" t="str">
        <f>TEXT(IF($E9="","",(IF($E10="",T9/(15-(COUNTIF($E9:$S9,""))),(IF($E11="",(T9+T10)/(30-(COUNTIF($E9:$S9,"")+COUNTIF($E10:$S10,""))), (T9+T10+T11)/(45-(COUNTIF($E9:$S9,"")+COUNTIF($E10:$S10,"")+COUNTIF($E11:$S11,"")))))))),"0,00")</f>
        <v>0,30</v>
      </c>
      <c r="AC11" s="264"/>
    </row>
    <row r="12" spans="1:29" ht="15" customHeight="1" x14ac:dyDescent="0.25">
      <c r="A12" s="150"/>
      <c r="B12" s="98"/>
      <c r="C12" s="98"/>
      <c r="D12" s="127"/>
      <c r="E12" s="142">
        <v>2</v>
      </c>
      <c r="F12" s="72">
        <v>5</v>
      </c>
      <c r="G12" s="72">
        <v>1</v>
      </c>
      <c r="H12" s="72">
        <v>2</v>
      </c>
      <c r="I12" s="72">
        <v>2</v>
      </c>
      <c r="J12" s="72">
        <v>1</v>
      </c>
      <c r="K12" s="72">
        <v>0</v>
      </c>
      <c r="L12" s="72">
        <v>3</v>
      </c>
      <c r="M12" s="72">
        <v>0</v>
      </c>
      <c r="N12" s="72">
        <v>1</v>
      </c>
      <c r="O12" s="72"/>
      <c r="P12" s="72"/>
      <c r="Q12" s="72"/>
      <c r="R12" s="72"/>
      <c r="S12" s="72"/>
      <c r="T12" s="73">
        <f t="shared" si="0"/>
        <v>17</v>
      </c>
      <c r="U12" s="151">
        <f>SUM(T12:T15)+IF(ISNUMBER(#REF!),#REF!,0)+IF(ISNUMBER(#REF!),#REF!,0)+IF(ISNUMBER(#REF!),#REF!,0)</f>
        <v>57</v>
      </c>
      <c r="V12" s="152">
        <f>COUNTIF($E12:$S12,0)+COUNTIF($E13:$S13,0)+COUNTIF($E14:$S14,0)+COUNTIF($E15:$S15,0)</f>
        <v>9</v>
      </c>
      <c r="W12" s="152">
        <f>COUNTIF($E12:$S12,1)+COUNTIF($E13:$S13,1)+COUNTIF($E14:$S14,1)+COUNTIF($E15:$S15,1)</f>
        <v>5</v>
      </c>
      <c r="X12" s="152">
        <f>COUNTIF($E12:$S12,2)+COUNTIF($E13:$S13,2)+COUNTIF($E14:$S14,2)+COUNTIF($E15:$S15,2)</f>
        <v>8</v>
      </c>
      <c r="Y12" s="152">
        <f>COUNTIF($E12:$S12,3)+COUNTIF($E13:$S13,3)+COUNTIF($E14:$S14,3)+COUNTIF($E15:$S15,3)</f>
        <v>2</v>
      </c>
      <c r="Z12" s="152">
        <f>COUNTIF($E12:$S12,5)+COUNTIF($E13:$S13,5)+COUNTIF($E14:$S14,5)+COUNTIF($E15:$S15,5)</f>
        <v>6</v>
      </c>
      <c r="AA12" s="153">
        <f>COUNTIF($E12:$S12,"5*")+COUNTIF($E13:$S13,"5*")+COUNTIF($E14:$S14,"5*")</f>
        <v>0</v>
      </c>
      <c r="AB12" s="154">
        <f>COUNTIF($E12:$S12,20)+COUNTIF($E13:$S13,20)+COUNTIF($E14:$S14,20)</f>
        <v>0</v>
      </c>
      <c r="AC12" s="267">
        <v>2</v>
      </c>
    </row>
    <row r="13" spans="1:29" ht="15.75" customHeight="1" thickBot="1" x14ac:dyDescent="0.3">
      <c r="A13" s="259" t="s">
        <v>13</v>
      </c>
      <c r="B13" s="174"/>
      <c r="C13" s="174"/>
      <c r="D13" s="174"/>
      <c r="E13" s="142">
        <v>2</v>
      </c>
      <c r="F13" s="72">
        <v>3</v>
      </c>
      <c r="G13" s="72">
        <v>1</v>
      </c>
      <c r="H13" s="72">
        <v>2</v>
      </c>
      <c r="I13" s="72">
        <v>5</v>
      </c>
      <c r="J13" s="72">
        <v>0</v>
      </c>
      <c r="K13" s="76">
        <v>0</v>
      </c>
      <c r="L13" s="76">
        <v>2</v>
      </c>
      <c r="M13" s="76">
        <v>0</v>
      </c>
      <c r="N13" s="76">
        <v>5</v>
      </c>
      <c r="O13" s="54"/>
      <c r="P13" s="54"/>
      <c r="Q13" s="54"/>
      <c r="R13" s="54"/>
      <c r="S13" s="54"/>
      <c r="T13" s="55">
        <f t="shared" si="0"/>
        <v>20</v>
      </c>
      <c r="U13" s="56"/>
      <c r="V13" s="57"/>
      <c r="W13" s="57"/>
      <c r="X13" s="57"/>
      <c r="Y13" s="57"/>
      <c r="Z13" s="57"/>
      <c r="AA13" s="58"/>
      <c r="AB13" s="109"/>
      <c r="AC13" s="267"/>
    </row>
    <row r="14" spans="1:29" ht="15.75" customHeight="1" thickBot="1" x14ac:dyDescent="0.3">
      <c r="A14" s="260"/>
      <c r="B14" s="175">
        <v>3</v>
      </c>
      <c r="C14" s="176" t="s">
        <v>28</v>
      </c>
      <c r="D14" s="177" t="s">
        <v>29</v>
      </c>
      <c r="E14" s="142">
        <v>5</v>
      </c>
      <c r="F14" s="72">
        <v>1</v>
      </c>
      <c r="G14" s="72">
        <v>5</v>
      </c>
      <c r="H14" s="72">
        <v>5</v>
      </c>
      <c r="I14" s="72">
        <v>2</v>
      </c>
      <c r="J14" s="72">
        <v>0</v>
      </c>
      <c r="K14" s="76">
        <v>0</v>
      </c>
      <c r="L14" s="76">
        <v>2</v>
      </c>
      <c r="M14" s="76">
        <v>0</v>
      </c>
      <c r="N14" s="76">
        <v>0</v>
      </c>
      <c r="O14" s="76"/>
      <c r="P14" s="76"/>
      <c r="Q14" s="76"/>
      <c r="R14" s="76"/>
      <c r="S14" s="76"/>
      <c r="T14" s="77">
        <f t="shared" si="0"/>
        <v>20</v>
      </c>
      <c r="U14" s="78">
        <v>0.47916666666666669</v>
      </c>
      <c r="V14" s="40" t="s">
        <v>3</v>
      </c>
      <c r="W14" s="41"/>
      <c r="X14" s="41"/>
      <c r="Y14" s="42"/>
      <c r="Z14" s="42"/>
      <c r="AA14" s="43"/>
      <c r="AB14" s="110" t="str">
        <f>TEXT( (U15-U14+0.00000000000001),"[hh].mm.ss")</f>
        <v>04.21.00</v>
      </c>
      <c r="AC14" s="267"/>
    </row>
    <row r="15" spans="1:29" ht="15.75" customHeight="1" thickBot="1" x14ac:dyDescent="0.3">
      <c r="A15" s="261"/>
      <c r="B15" s="101"/>
      <c r="C15" s="101"/>
      <c r="D15" s="101"/>
      <c r="E15" s="143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2" t="str">
        <f t="shared" si="0"/>
        <v/>
      </c>
      <c r="U15" s="83">
        <v>0.66041666666666665</v>
      </c>
      <c r="V15" s="45" t="s">
        <v>12</v>
      </c>
      <c r="W15" s="46"/>
      <c r="X15" s="46"/>
      <c r="Y15" s="47"/>
      <c r="Z15" s="48"/>
      <c r="AA15" s="49"/>
      <c r="AB15" s="111" t="str">
        <f>TEXT(IF($E13="","",(IF($E14="",T13/(15-(COUNTIF($E13:$S13,""))),(IF($E15="",(T13+T14)/(30-(COUNTIF($E13:$S13,"")+COUNTIF($E14:$S14,""))), (T13+T14+T15)/(45-(COUNTIF($E13:$S13,"")+COUNTIF($E14:$S14,"")+COUNTIF($E15:$S15,"")))))))),"0,00")</f>
        <v>2,00</v>
      </c>
      <c r="AC15" s="267"/>
    </row>
    <row r="16" spans="1:29" ht="12.75" customHeight="1" x14ac:dyDescent="0.2">
      <c r="A16" s="204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205"/>
    </row>
    <row r="17" spans="1:29" ht="13.5" customHeight="1" thickBot="1" x14ac:dyDescent="0.25">
      <c r="A17" s="204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205"/>
    </row>
    <row r="18" spans="1:29" ht="15" customHeight="1" x14ac:dyDescent="0.25">
      <c r="A18" s="115" t="s">
        <v>79</v>
      </c>
      <c r="B18" s="68" t="s">
        <v>16</v>
      </c>
      <c r="C18" s="69"/>
      <c r="D18" s="70" t="s">
        <v>20</v>
      </c>
      <c r="E18" s="116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8" t="s">
        <v>0</v>
      </c>
      <c r="U18" s="119"/>
      <c r="V18" s="120" t="s">
        <v>10</v>
      </c>
      <c r="W18" s="121"/>
      <c r="X18" s="121"/>
      <c r="Y18" s="122"/>
      <c r="Z18" s="122"/>
      <c r="AA18" s="122"/>
      <c r="AB18" s="123"/>
      <c r="AC18" s="205"/>
    </row>
    <row r="19" spans="1:29" ht="15.75" customHeight="1" thickBot="1" x14ac:dyDescent="0.3">
      <c r="A19" s="124"/>
      <c r="B19" s="103" t="s">
        <v>17</v>
      </c>
      <c r="C19" s="104"/>
      <c r="D19" s="105"/>
      <c r="E19" s="125">
        <v>1</v>
      </c>
      <c r="F19" s="33">
        <v>2</v>
      </c>
      <c r="G19" s="33">
        <v>3</v>
      </c>
      <c r="H19" s="33">
        <v>4</v>
      </c>
      <c r="I19" s="33">
        <v>5</v>
      </c>
      <c r="J19" s="33">
        <v>6</v>
      </c>
      <c r="K19" s="33">
        <v>7</v>
      </c>
      <c r="L19" s="33">
        <v>8</v>
      </c>
      <c r="M19" s="33">
        <v>9</v>
      </c>
      <c r="N19" s="33">
        <v>10</v>
      </c>
      <c r="O19" s="33">
        <v>11</v>
      </c>
      <c r="P19" s="33">
        <v>12</v>
      </c>
      <c r="Q19" s="33">
        <v>13</v>
      </c>
      <c r="R19" s="33">
        <v>14</v>
      </c>
      <c r="S19" s="33">
        <v>15</v>
      </c>
      <c r="T19" s="34" t="s">
        <v>8</v>
      </c>
      <c r="U19" s="35" t="s">
        <v>9</v>
      </c>
      <c r="V19" s="36">
        <v>0</v>
      </c>
      <c r="W19" s="37">
        <v>1</v>
      </c>
      <c r="X19" s="37">
        <v>2</v>
      </c>
      <c r="Y19" s="37">
        <v>3</v>
      </c>
      <c r="Z19" s="37">
        <v>5</v>
      </c>
      <c r="AA19" s="38" t="s">
        <v>2</v>
      </c>
      <c r="AB19" s="126">
        <v>20</v>
      </c>
      <c r="AC19" s="205"/>
    </row>
    <row r="20" spans="1:29" ht="15" customHeight="1" x14ac:dyDescent="0.25">
      <c r="A20" s="64"/>
      <c r="B20" s="185"/>
      <c r="C20" s="186"/>
      <c r="D20" s="187"/>
      <c r="E20" s="156">
        <v>2</v>
      </c>
      <c r="F20" s="60">
        <v>1</v>
      </c>
      <c r="G20" s="60">
        <v>0</v>
      </c>
      <c r="H20" s="60">
        <v>5</v>
      </c>
      <c r="I20" s="60">
        <v>2</v>
      </c>
      <c r="J20" s="60">
        <v>0</v>
      </c>
      <c r="K20" s="60">
        <v>0</v>
      </c>
      <c r="L20" s="60">
        <v>1</v>
      </c>
      <c r="M20" s="60">
        <v>1</v>
      </c>
      <c r="N20" s="60">
        <v>1</v>
      </c>
      <c r="O20" s="60"/>
      <c r="P20" s="60"/>
      <c r="Q20" s="60"/>
      <c r="R20" s="60"/>
      <c r="S20" s="60"/>
      <c r="T20" s="61">
        <f t="shared" ref="T20:T51" si="1">IF(E20="","",SUM(E20:S20)+(COUNTIF(E20:S20,"5*")*5))</f>
        <v>13</v>
      </c>
      <c r="U20" s="62">
        <f>SUM(T20:T23)+IF(ISNUMBER(#REF!),#REF!,0)+IF(ISNUMBER(#REF!),#REF!,0)+IF(ISNUMBER(#REF!),#REF!,0)</f>
        <v>37</v>
      </c>
      <c r="V20" s="51">
        <f>COUNTIF($E20:$S20,0)+COUNTIF($E21:$S21,0)+COUNTIF($E22:$S22,0)+COUNTIF($E23:$S23,0)</f>
        <v>13</v>
      </c>
      <c r="W20" s="51">
        <f>COUNTIF($E20:$S20,1)+COUNTIF($E21:$S21,1)+COUNTIF($E22:$S22,1)+COUNTIF($E23:$S23,1)</f>
        <v>8</v>
      </c>
      <c r="X20" s="51">
        <f>COUNTIF($E20:$S20,2)+COUNTIF($E21:$S21,2)+COUNTIF($E22:$S22,2)+COUNTIF($E23:$S23,2)</f>
        <v>4</v>
      </c>
      <c r="Y20" s="51">
        <f>COUNTIF($E20:$S20,3)+COUNTIF($E21:$S21,3)+COUNTIF($E22:$S22,3)+COUNTIF($E23:$S23,3)</f>
        <v>2</v>
      </c>
      <c r="Z20" s="51">
        <f>COUNTIF($E20:$S20,5)+COUNTIF($E21:$S21,5)+COUNTIF($E22:$S22,5)+COUNTIF($E23:$S23,5)</f>
        <v>3</v>
      </c>
      <c r="AA20" s="52">
        <f>COUNTIF($E20:$S20,"5*")+COUNTIF($E21:$S21,"5*")+COUNTIF($E22:$S22,"5*")</f>
        <v>0</v>
      </c>
      <c r="AB20" s="108">
        <f>COUNTIF($E20:$S20,20)+COUNTIF($E21:$S21,20)+COUNTIF($E22:$S22,20)</f>
        <v>0</v>
      </c>
      <c r="AC20" s="264">
        <v>1</v>
      </c>
    </row>
    <row r="21" spans="1:29" ht="15.75" customHeight="1" thickBot="1" x14ac:dyDescent="0.3">
      <c r="A21" s="255" t="s">
        <v>5</v>
      </c>
      <c r="B21" s="178"/>
      <c r="C21" s="179"/>
      <c r="D21" s="180"/>
      <c r="E21" s="71">
        <v>0</v>
      </c>
      <c r="F21" s="72">
        <v>1</v>
      </c>
      <c r="G21" s="72">
        <v>0</v>
      </c>
      <c r="H21" s="72">
        <v>3</v>
      </c>
      <c r="I21" s="72">
        <v>1</v>
      </c>
      <c r="J21" s="72">
        <v>1</v>
      </c>
      <c r="K21" s="76">
        <v>0</v>
      </c>
      <c r="L21" s="76">
        <v>1</v>
      </c>
      <c r="M21" s="76">
        <v>0</v>
      </c>
      <c r="N21" s="76">
        <v>3</v>
      </c>
      <c r="O21" s="54"/>
      <c r="P21" s="54"/>
      <c r="Q21" s="54"/>
      <c r="R21" s="54"/>
      <c r="S21" s="54"/>
      <c r="T21" s="55">
        <f t="shared" si="1"/>
        <v>10</v>
      </c>
      <c r="U21" s="56"/>
      <c r="V21" s="57"/>
      <c r="W21" s="57"/>
      <c r="X21" s="57"/>
      <c r="Y21" s="57"/>
      <c r="Z21" s="57"/>
      <c r="AA21" s="58"/>
      <c r="AB21" s="109"/>
      <c r="AC21" s="264"/>
    </row>
    <row r="22" spans="1:29" ht="15.75" customHeight="1" thickBot="1" x14ac:dyDescent="0.3">
      <c r="A22" s="255"/>
      <c r="B22" s="131">
        <v>55</v>
      </c>
      <c r="C22" s="181" t="s">
        <v>36</v>
      </c>
      <c r="D22" s="181" t="s">
        <v>37</v>
      </c>
      <c r="E22" s="71">
        <v>2</v>
      </c>
      <c r="F22" s="72">
        <v>0</v>
      </c>
      <c r="G22" s="72">
        <v>0</v>
      </c>
      <c r="H22" s="72">
        <v>5</v>
      </c>
      <c r="I22" s="72">
        <v>0</v>
      </c>
      <c r="J22" s="72">
        <v>0</v>
      </c>
      <c r="K22" s="76">
        <v>0</v>
      </c>
      <c r="L22" s="76">
        <v>2</v>
      </c>
      <c r="M22" s="76">
        <v>0</v>
      </c>
      <c r="N22" s="76">
        <v>5</v>
      </c>
      <c r="O22" s="76"/>
      <c r="P22" s="76"/>
      <c r="Q22" s="76"/>
      <c r="R22" s="76"/>
      <c r="S22" s="76"/>
      <c r="T22" s="77">
        <f t="shared" si="1"/>
        <v>14</v>
      </c>
      <c r="U22" s="78">
        <v>0.47638888888888892</v>
      </c>
      <c r="V22" s="40" t="s">
        <v>3</v>
      </c>
      <c r="W22" s="41"/>
      <c r="X22" s="41"/>
      <c r="Y22" s="42"/>
      <c r="Z22" s="42"/>
      <c r="AA22" s="43"/>
      <c r="AB22" s="110" t="str">
        <f>TEXT( (U23-U22+0.00000000000001),"[hh].mm.ss")</f>
        <v>04.56.00</v>
      </c>
      <c r="AC22" s="264"/>
    </row>
    <row r="23" spans="1:29" ht="15.75" customHeight="1" thickBot="1" x14ac:dyDescent="0.3">
      <c r="A23" s="256"/>
      <c r="B23" s="182"/>
      <c r="C23" s="183"/>
      <c r="D23" s="184"/>
      <c r="E23" s="80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2" t="str">
        <f t="shared" si="1"/>
        <v/>
      </c>
      <c r="U23" s="83">
        <v>0.68194444444444446</v>
      </c>
      <c r="V23" s="45" t="s">
        <v>12</v>
      </c>
      <c r="W23" s="46"/>
      <c r="X23" s="46"/>
      <c r="Y23" s="47"/>
      <c r="Z23" s="48"/>
      <c r="AA23" s="49"/>
      <c r="AB23" s="111" t="str">
        <f>TEXT(IF($E21="","",(IF($E22="",T21/(15-(COUNTIF($E21:$S21,""))),(IF($E23="",(T21+T22)/(30-(COUNTIF($E21:$S21,"")+COUNTIF($E22:$S22,""))), (T21+T22+T23)/(45-(COUNTIF($E21:$S21,"")+COUNTIF($E22:$S22,"")+COUNTIF($E23:$S23,"")))))))),"0,00")</f>
        <v>1,20</v>
      </c>
      <c r="AC23" s="264"/>
    </row>
    <row r="24" spans="1:29" ht="15" customHeight="1" x14ac:dyDescent="0.25">
      <c r="A24" s="64"/>
      <c r="B24" s="185"/>
      <c r="C24" s="186"/>
      <c r="D24" s="187"/>
      <c r="E24" s="156">
        <v>0</v>
      </c>
      <c r="F24" s="60">
        <v>2</v>
      </c>
      <c r="G24" s="60">
        <v>5</v>
      </c>
      <c r="H24" s="60">
        <v>0</v>
      </c>
      <c r="I24" s="60">
        <v>2</v>
      </c>
      <c r="J24" s="60">
        <v>0</v>
      </c>
      <c r="K24" s="60">
        <v>5</v>
      </c>
      <c r="L24" s="60">
        <v>1</v>
      </c>
      <c r="M24" s="60">
        <v>0</v>
      </c>
      <c r="N24" s="60">
        <v>3</v>
      </c>
      <c r="O24" s="60"/>
      <c r="P24" s="60"/>
      <c r="Q24" s="60"/>
      <c r="R24" s="60"/>
      <c r="S24" s="60"/>
      <c r="T24" s="61">
        <f t="shared" si="1"/>
        <v>18</v>
      </c>
      <c r="U24" s="62">
        <f>SUM(T24:T27)+IF(ISNUMBER(#REF!),#REF!,0)+IF(ISNUMBER(#REF!),#REF!,0)+IF(ISNUMBER(#REF!),#REF!,0)</f>
        <v>49</v>
      </c>
      <c r="V24" s="51">
        <f>COUNTIF($E24:$S24,0)+COUNTIF($E25:$S25,0)+COUNTIF($E26:$S26,0)+COUNTIF($E27:$S27,0)</f>
        <v>12</v>
      </c>
      <c r="W24" s="51">
        <f>COUNTIF($E24:$S24,1)+COUNTIF($E25:$S25,1)+COUNTIF($E26:$S26,1)+COUNTIF($E27:$S27,1)</f>
        <v>5</v>
      </c>
      <c r="X24" s="51">
        <f>COUNTIF($E24:$S24,2)+COUNTIF($E25:$S25,2)+COUNTIF($E26:$S26,2)+COUNTIF($E27:$S27,2)</f>
        <v>5</v>
      </c>
      <c r="Y24" s="51">
        <f>COUNTIF($E24:$S24,3)+COUNTIF($E25:$S25,3)+COUNTIF($E26:$S26,3)+COUNTIF($E27:$S27,3)</f>
        <v>3</v>
      </c>
      <c r="Z24" s="51">
        <f>COUNTIF($E24:$S24,5)+COUNTIF($E25:$S25,5)+COUNTIF($E26:$S26,5)+COUNTIF($E27:$S27,5)</f>
        <v>5</v>
      </c>
      <c r="AA24" s="52">
        <f>COUNTIF($E24:$S24,"5*")+COUNTIF($E25:$S25,"5*")+COUNTIF($E26:$S26,"5*")</f>
        <v>0</v>
      </c>
      <c r="AB24" s="108">
        <f>COUNTIF($E24:$S24,20)+COUNTIF($E25:$S25,20)+COUNTIF($E26:$S26,20)</f>
        <v>0</v>
      </c>
      <c r="AC24" s="267">
        <v>2</v>
      </c>
    </row>
    <row r="25" spans="1:29" ht="15.75" customHeight="1" thickBot="1" x14ac:dyDescent="0.3">
      <c r="A25" s="255" t="s">
        <v>5</v>
      </c>
      <c r="B25" s="178"/>
      <c r="C25" s="179"/>
      <c r="D25" s="180"/>
      <c r="E25" s="71">
        <v>0</v>
      </c>
      <c r="F25" s="72">
        <v>5</v>
      </c>
      <c r="G25" s="72">
        <v>0</v>
      </c>
      <c r="H25" s="72">
        <v>3</v>
      </c>
      <c r="I25" s="72">
        <v>3</v>
      </c>
      <c r="J25" s="72">
        <v>1</v>
      </c>
      <c r="K25" s="76">
        <v>0</v>
      </c>
      <c r="L25" s="76">
        <v>5</v>
      </c>
      <c r="M25" s="76">
        <v>5</v>
      </c>
      <c r="N25" s="76">
        <v>2</v>
      </c>
      <c r="O25" s="54"/>
      <c r="P25" s="54"/>
      <c r="Q25" s="54"/>
      <c r="R25" s="54"/>
      <c r="S25" s="54"/>
      <c r="T25" s="55">
        <f t="shared" si="1"/>
        <v>24</v>
      </c>
      <c r="U25" s="56"/>
      <c r="V25" s="57"/>
      <c r="W25" s="57"/>
      <c r="X25" s="57"/>
      <c r="Y25" s="57"/>
      <c r="Z25" s="57"/>
      <c r="AA25" s="58"/>
      <c r="AB25" s="109"/>
      <c r="AC25" s="267"/>
    </row>
    <row r="26" spans="1:29" ht="15.75" customHeight="1" thickBot="1" x14ac:dyDescent="0.3">
      <c r="A26" s="255"/>
      <c r="B26" s="131">
        <v>54</v>
      </c>
      <c r="C26" s="181" t="s">
        <v>32</v>
      </c>
      <c r="D26" s="181" t="s">
        <v>78</v>
      </c>
      <c r="E26" s="71">
        <v>0</v>
      </c>
      <c r="F26" s="72">
        <v>2</v>
      </c>
      <c r="G26" s="72">
        <v>0</v>
      </c>
      <c r="H26" s="72">
        <v>0</v>
      </c>
      <c r="I26" s="72">
        <v>1</v>
      </c>
      <c r="J26" s="72">
        <v>0</v>
      </c>
      <c r="K26" s="76">
        <v>0</v>
      </c>
      <c r="L26" s="76">
        <v>1</v>
      </c>
      <c r="M26" s="76">
        <v>2</v>
      </c>
      <c r="N26" s="76">
        <v>1</v>
      </c>
      <c r="O26" s="76"/>
      <c r="P26" s="76"/>
      <c r="Q26" s="76"/>
      <c r="R26" s="76"/>
      <c r="S26" s="76"/>
      <c r="T26" s="77">
        <f t="shared" si="1"/>
        <v>7</v>
      </c>
      <c r="U26" s="78">
        <v>0.47569444444444442</v>
      </c>
      <c r="V26" s="40" t="s">
        <v>3</v>
      </c>
      <c r="W26" s="41"/>
      <c r="X26" s="41"/>
      <c r="Y26" s="42"/>
      <c r="Z26" s="42"/>
      <c r="AA26" s="43"/>
      <c r="AB26" s="110" t="str">
        <f>TEXT( (U27-U26+0.00000000000001),"[hh].mm.ss")</f>
        <v>05.47.00</v>
      </c>
      <c r="AC26" s="267"/>
    </row>
    <row r="27" spans="1:29" ht="15.75" customHeight="1" thickBot="1" x14ac:dyDescent="0.3">
      <c r="A27" s="256"/>
      <c r="B27" s="182"/>
      <c r="C27" s="183"/>
      <c r="D27" s="184"/>
      <c r="E27" s="80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2" t="str">
        <f t="shared" si="1"/>
        <v/>
      </c>
      <c r="U27" s="83">
        <v>0.71666666666666667</v>
      </c>
      <c r="V27" s="45" t="s">
        <v>12</v>
      </c>
      <c r="W27" s="46"/>
      <c r="X27" s="46"/>
      <c r="Y27" s="47"/>
      <c r="Z27" s="48"/>
      <c r="AA27" s="49"/>
      <c r="AB27" s="111" t="str">
        <f>TEXT(IF($E25="","",(IF($E26="",T25/(15-(COUNTIF($E25:$S25,""))),(IF($E27="",(T25+T26)/(30-(COUNTIF($E25:$S25,"")+COUNTIF($E26:$S26,""))), (T25+T26+T27)/(45-(COUNTIF($E25:$S25,"")+COUNTIF($E26:$S26,"")+COUNTIF($E27:$S27,"")))))))),"0,00")</f>
        <v>1,55</v>
      </c>
      <c r="AC27" s="267"/>
    </row>
    <row r="28" spans="1:29" ht="15" customHeight="1" x14ac:dyDescent="0.25">
      <c r="A28" s="64"/>
      <c r="B28" s="185"/>
      <c r="C28" s="186"/>
      <c r="D28" s="187"/>
      <c r="E28" s="156">
        <v>5</v>
      </c>
      <c r="F28" s="60">
        <v>3</v>
      </c>
      <c r="G28" s="60">
        <v>0</v>
      </c>
      <c r="H28" s="60">
        <v>3</v>
      </c>
      <c r="I28" s="60">
        <v>1</v>
      </c>
      <c r="J28" s="60">
        <v>3</v>
      </c>
      <c r="K28" s="60">
        <v>0</v>
      </c>
      <c r="L28" s="60">
        <v>3</v>
      </c>
      <c r="M28" s="60">
        <v>1</v>
      </c>
      <c r="N28" s="60">
        <v>3</v>
      </c>
      <c r="O28" s="60"/>
      <c r="P28" s="60"/>
      <c r="Q28" s="60"/>
      <c r="R28" s="60"/>
      <c r="S28" s="60"/>
      <c r="T28" s="61">
        <f t="shared" si="1"/>
        <v>22</v>
      </c>
      <c r="U28" s="62">
        <f>SUM(T28:T31)+IF(ISNUMBER(#REF!),#REF!,0)+IF(ISNUMBER(#REF!),#REF!,0)+IF(ISNUMBER(#REF!),#REF!,0)</f>
        <v>53</v>
      </c>
      <c r="V28" s="51">
        <f>COUNTIF($E28:$S28,0)+COUNTIF($E29:$S29,0)+COUNTIF($E30:$S30,0)+COUNTIF($E31:$S31,0)</f>
        <v>8</v>
      </c>
      <c r="W28" s="51">
        <f>COUNTIF($E28:$S28,1)+COUNTIF($E29:$S29,1)+COUNTIF($E30:$S30,1)+COUNTIF($E31:$S31,1)</f>
        <v>8</v>
      </c>
      <c r="X28" s="51">
        <f>COUNTIF($E28:$S28,2)+COUNTIF($E29:$S29,2)+COUNTIF($E30:$S30,2)+COUNTIF($E31:$S31,2)</f>
        <v>1</v>
      </c>
      <c r="Y28" s="51">
        <f>COUNTIF($E28:$S28,3)+COUNTIF($E29:$S29,3)+COUNTIF($E30:$S30,3)+COUNTIF($E31:$S31,3)</f>
        <v>11</v>
      </c>
      <c r="Z28" s="51">
        <f>COUNTIF($E28:$S28,5)+COUNTIF($E29:$S29,5)+COUNTIF($E30:$S30,5)+COUNTIF($E31:$S31,5)</f>
        <v>2</v>
      </c>
      <c r="AA28" s="52">
        <f>COUNTIF($E28:$S28,"5*")+COUNTIF($E29:$S29,"5*")+COUNTIF($E30:$S30,"5*")</f>
        <v>0</v>
      </c>
      <c r="AB28" s="108">
        <f>COUNTIF($E28:$S28,20)+COUNTIF($E29:$S29,20)+COUNTIF($E30:$S30,20)</f>
        <v>0</v>
      </c>
      <c r="AC28" s="268">
        <v>3</v>
      </c>
    </row>
    <row r="29" spans="1:29" ht="15.75" customHeight="1" thickBot="1" x14ac:dyDescent="0.3">
      <c r="A29" s="255" t="s">
        <v>5</v>
      </c>
      <c r="B29" s="178"/>
      <c r="C29" s="179"/>
      <c r="D29" s="180"/>
      <c r="E29" s="71">
        <v>1</v>
      </c>
      <c r="F29" s="72">
        <v>1</v>
      </c>
      <c r="G29" s="72">
        <v>3</v>
      </c>
      <c r="H29" s="72">
        <v>3</v>
      </c>
      <c r="I29" s="72">
        <v>0</v>
      </c>
      <c r="J29" s="72">
        <v>3</v>
      </c>
      <c r="K29" s="76">
        <v>0</v>
      </c>
      <c r="L29" s="76">
        <v>3</v>
      </c>
      <c r="M29" s="76">
        <v>0</v>
      </c>
      <c r="N29" s="76">
        <v>3</v>
      </c>
      <c r="O29" s="54"/>
      <c r="P29" s="54"/>
      <c r="Q29" s="54"/>
      <c r="R29" s="54"/>
      <c r="S29" s="54"/>
      <c r="T29" s="55">
        <f t="shared" si="1"/>
        <v>17</v>
      </c>
      <c r="U29" s="56"/>
      <c r="V29" s="57"/>
      <c r="W29" s="57"/>
      <c r="X29" s="57"/>
      <c r="Y29" s="57"/>
      <c r="Z29" s="57"/>
      <c r="AA29" s="58"/>
      <c r="AB29" s="109"/>
      <c r="AC29" s="268"/>
    </row>
    <row r="30" spans="1:29" ht="15.75" customHeight="1" thickBot="1" x14ac:dyDescent="0.3">
      <c r="A30" s="255"/>
      <c r="B30" s="131">
        <v>52</v>
      </c>
      <c r="C30" s="181" t="s">
        <v>33</v>
      </c>
      <c r="D30" s="181" t="s">
        <v>34</v>
      </c>
      <c r="E30" s="71">
        <v>1</v>
      </c>
      <c r="F30" s="72">
        <v>1</v>
      </c>
      <c r="G30" s="72">
        <v>1</v>
      </c>
      <c r="H30" s="72">
        <v>5</v>
      </c>
      <c r="I30" s="72">
        <v>0</v>
      </c>
      <c r="J30" s="72">
        <v>1</v>
      </c>
      <c r="K30" s="76">
        <v>0</v>
      </c>
      <c r="L30" s="76">
        <v>0</v>
      </c>
      <c r="M30" s="76">
        <v>2</v>
      </c>
      <c r="N30" s="76">
        <v>3</v>
      </c>
      <c r="O30" s="76"/>
      <c r="P30" s="76"/>
      <c r="Q30" s="76"/>
      <c r="R30" s="76"/>
      <c r="S30" s="76"/>
      <c r="T30" s="77">
        <f t="shared" si="1"/>
        <v>14</v>
      </c>
      <c r="U30" s="78">
        <v>0.47430555555555554</v>
      </c>
      <c r="V30" s="40" t="s">
        <v>3</v>
      </c>
      <c r="W30" s="41"/>
      <c r="X30" s="41"/>
      <c r="Y30" s="42"/>
      <c r="Z30" s="42"/>
      <c r="AA30" s="43"/>
      <c r="AB30" s="110" t="str">
        <f>TEXT( (U31-U30+0.00000000000001),"[hh].mm.ss")</f>
        <v>04.55.00</v>
      </c>
      <c r="AC30" s="268"/>
    </row>
    <row r="31" spans="1:29" ht="15.75" customHeight="1" thickBot="1" x14ac:dyDescent="0.3">
      <c r="A31" s="256"/>
      <c r="B31" s="182"/>
      <c r="C31" s="183"/>
      <c r="D31" s="184"/>
      <c r="E31" s="80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2" t="str">
        <f t="shared" si="1"/>
        <v/>
      </c>
      <c r="U31" s="83">
        <v>0.6791666666666667</v>
      </c>
      <c r="V31" s="45" t="s">
        <v>12</v>
      </c>
      <c r="W31" s="46"/>
      <c r="X31" s="46"/>
      <c r="Y31" s="47"/>
      <c r="Z31" s="48"/>
      <c r="AA31" s="49"/>
      <c r="AB31" s="111" t="str">
        <f>TEXT(IF($E29="","",(IF($E30="",T29/(15-(COUNTIF($E29:$S29,""))),(IF($E31="",(T29+T30)/(30-(COUNTIF($E29:$S29,"")+COUNTIF($E30:$S30,""))), (T29+T30+T31)/(45-(COUNTIF($E29:$S29,"")+COUNTIF($E30:$S30,"")+COUNTIF($E31:$S31,"")))))))),"0,00")</f>
        <v>1,55</v>
      </c>
      <c r="AC31" s="268"/>
    </row>
    <row r="32" spans="1:29" ht="15.75" customHeight="1" x14ac:dyDescent="0.25">
      <c r="A32" s="64"/>
      <c r="B32" s="185"/>
      <c r="C32" s="186"/>
      <c r="D32" s="187"/>
      <c r="E32" s="156">
        <v>5</v>
      </c>
      <c r="F32" s="60">
        <v>3</v>
      </c>
      <c r="G32" s="60">
        <v>2</v>
      </c>
      <c r="H32" s="60">
        <v>3</v>
      </c>
      <c r="I32" s="60">
        <v>3</v>
      </c>
      <c r="J32" s="60">
        <v>2</v>
      </c>
      <c r="K32" s="60">
        <v>2</v>
      </c>
      <c r="L32" s="60">
        <v>1</v>
      </c>
      <c r="M32" s="60">
        <v>3</v>
      </c>
      <c r="N32" s="60">
        <v>3</v>
      </c>
      <c r="O32" s="60"/>
      <c r="P32" s="60"/>
      <c r="Q32" s="60"/>
      <c r="R32" s="60"/>
      <c r="S32" s="60"/>
      <c r="T32" s="61">
        <f t="shared" si="1"/>
        <v>27</v>
      </c>
      <c r="U32" s="62">
        <f>SUM(T32:T35)+IF(ISNUMBER(#REF!),#REF!,0)+IF(ISNUMBER(#REF!),#REF!,0)+IF(ISNUMBER(#REF!),#REF!,0)</f>
        <v>66</v>
      </c>
      <c r="V32" s="51">
        <f>COUNTIF($E32:$S32,0)+COUNTIF($E33:$S33,0)+COUNTIF($E34:$S34,0)+COUNTIF($E35:$S35,0)</f>
        <v>2</v>
      </c>
      <c r="W32" s="51">
        <f>COUNTIF($E32:$S32,1)+COUNTIF($E33:$S33,1)+COUNTIF($E34:$S34,1)+COUNTIF($E35:$S35,1)</f>
        <v>8</v>
      </c>
      <c r="X32" s="51">
        <f>COUNTIF($E32:$S32,2)+COUNTIF($E33:$S33,2)+COUNTIF($E34:$S34,2)+COUNTIF($E35:$S35,2)</f>
        <v>6</v>
      </c>
      <c r="Y32" s="51">
        <f>COUNTIF($E32:$S32,3)+COUNTIF($E33:$S33,3)+COUNTIF($E34:$S34,3)+COUNTIF($E35:$S35,3)</f>
        <v>12</v>
      </c>
      <c r="Z32" s="51">
        <f>COUNTIF($E32:$S32,5)+COUNTIF($E33:$S33,5)+COUNTIF($E34:$S34,5)+COUNTIF($E35:$S35,5)</f>
        <v>2</v>
      </c>
      <c r="AA32" s="52">
        <f>COUNTIF($E32:$S32,"5*")+COUNTIF($E33:$S33,"5*")+COUNTIF($E34:$S34,"5*")</f>
        <v>0</v>
      </c>
      <c r="AB32" s="108">
        <f>COUNTIF($E32:$S32,20)+COUNTIF($E33:$S33,20)+COUNTIF($E34:$S34,20)</f>
        <v>0</v>
      </c>
      <c r="AC32" s="266">
        <v>4</v>
      </c>
    </row>
    <row r="33" spans="1:29" ht="15.75" customHeight="1" thickBot="1" x14ac:dyDescent="0.3">
      <c r="A33" s="255" t="s">
        <v>5</v>
      </c>
      <c r="B33" s="178"/>
      <c r="C33" s="179"/>
      <c r="D33" s="180"/>
      <c r="E33" s="71">
        <v>2</v>
      </c>
      <c r="F33" s="72">
        <v>5</v>
      </c>
      <c r="G33" s="72">
        <v>1</v>
      </c>
      <c r="H33" s="72">
        <v>3</v>
      </c>
      <c r="I33" s="72">
        <v>3</v>
      </c>
      <c r="J33" s="72">
        <v>1</v>
      </c>
      <c r="K33" s="76">
        <v>1</v>
      </c>
      <c r="L33" s="76">
        <v>1</v>
      </c>
      <c r="M33" s="76">
        <v>3</v>
      </c>
      <c r="N33" s="76">
        <v>3</v>
      </c>
      <c r="O33" s="54"/>
      <c r="P33" s="54"/>
      <c r="Q33" s="54"/>
      <c r="R33" s="54"/>
      <c r="S33" s="54"/>
      <c r="T33" s="55">
        <f t="shared" si="1"/>
        <v>23</v>
      </c>
      <c r="U33" s="56"/>
      <c r="V33" s="57"/>
      <c r="W33" s="57"/>
      <c r="X33" s="57"/>
      <c r="Y33" s="57"/>
      <c r="Z33" s="57"/>
      <c r="AA33" s="58"/>
      <c r="AB33" s="109"/>
      <c r="AC33" s="266"/>
    </row>
    <row r="34" spans="1:29" ht="15.75" customHeight="1" thickBot="1" x14ac:dyDescent="0.3">
      <c r="A34" s="255"/>
      <c r="B34" s="131">
        <v>51</v>
      </c>
      <c r="C34" s="181" t="s">
        <v>32</v>
      </c>
      <c r="D34" s="181" t="s">
        <v>31</v>
      </c>
      <c r="E34" s="71">
        <v>0</v>
      </c>
      <c r="F34" s="72">
        <v>2</v>
      </c>
      <c r="G34" s="72">
        <v>1</v>
      </c>
      <c r="H34" s="72">
        <v>3</v>
      </c>
      <c r="I34" s="72">
        <v>3</v>
      </c>
      <c r="J34" s="72">
        <v>3</v>
      </c>
      <c r="K34" s="76">
        <v>2</v>
      </c>
      <c r="L34" s="76">
        <v>0</v>
      </c>
      <c r="M34" s="76">
        <v>1</v>
      </c>
      <c r="N34" s="76">
        <v>1</v>
      </c>
      <c r="O34" s="76"/>
      <c r="P34" s="76"/>
      <c r="Q34" s="76"/>
      <c r="R34" s="76"/>
      <c r="S34" s="76"/>
      <c r="T34" s="77">
        <f t="shared" si="1"/>
        <v>16</v>
      </c>
      <c r="U34" s="78">
        <v>0.47361111111111115</v>
      </c>
      <c r="V34" s="40" t="s">
        <v>3</v>
      </c>
      <c r="W34" s="41"/>
      <c r="X34" s="41"/>
      <c r="Y34" s="42"/>
      <c r="Z34" s="42"/>
      <c r="AA34" s="43"/>
      <c r="AB34" s="110" t="str">
        <f>TEXT( (U35-U34+0.00000000000001),"[hh].mm.ss")</f>
        <v>05.55.00</v>
      </c>
      <c r="AC34" s="266"/>
    </row>
    <row r="35" spans="1:29" ht="15.75" customHeight="1" thickBot="1" x14ac:dyDescent="0.3">
      <c r="A35" s="256"/>
      <c r="B35" s="182"/>
      <c r="C35" s="183"/>
      <c r="D35" s="184"/>
      <c r="E35" s="80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2" t="str">
        <f t="shared" si="1"/>
        <v/>
      </c>
      <c r="U35" s="83">
        <v>0.72013888888888899</v>
      </c>
      <c r="V35" s="45" t="s">
        <v>12</v>
      </c>
      <c r="W35" s="46"/>
      <c r="X35" s="46"/>
      <c r="Y35" s="47"/>
      <c r="Z35" s="48"/>
      <c r="AA35" s="49"/>
      <c r="AB35" s="111" t="str">
        <f>TEXT(IF($E33="","",(IF($E34="",T33/(15-(COUNTIF($E33:$S33,""))),(IF($E35="",(T33+T34)/(30-(COUNTIF($E33:$S33,"")+COUNTIF($E34:$S34,""))), (T33+T34+T35)/(45-(COUNTIF($E33:$S33,"")+COUNTIF($E34:$S34,"")+COUNTIF($E35:$S35,"")))))))),"0,00")</f>
        <v>1,95</v>
      </c>
      <c r="AC35" s="266"/>
    </row>
    <row r="36" spans="1:29" ht="15.75" customHeight="1" x14ac:dyDescent="0.25">
      <c r="A36" s="64"/>
      <c r="B36" s="185"/>
      <c r="C36" s="186"/>
      <c r="D36" s="187"/>
      <c r="E36" s="156">
        <v>2</v>
      </c>
      <c r="F36" s="60">
        <v>3</v>
      </c>
      <c r="G36" s="60">
        <v>1</v>
      </c>
      <c r="H36" s="60">
        <v>5</v>
      </c>
      <c r="I36" s="60">
        <v>3</v>
      </c>
      <c r="J36" s="60">
        <v>2</v>
      </c>
      <c r="K36" s="60">
        <v>2</v>
      </c>
      <c r="L36" s="60">
        <v>3</v>
      </c>
      <c r="M36" s="60">
        <v>0</v>
      </c>
      <c r="N36" s="60">
        <v>3</v>
      </c>
      <c r="O36" s="60"/>
      <c r="P36" s="60"/>
      <c r="Q36" s="60"/>
      <c r="R36" s="60"/>
      <c r="S36" s="60"/>
      <c r="T36" s="61">
        <f t="shared" si="1"/>
        <v>24</v>
      </c>
      <c r="U36" s="62">
        <f>SUM(T36:T39)+IF(ISNUMBER(#REF!),#REF!,0)+IF(ISNUMBER(#REF!),#REF!,0)+IF(ISNUMBER(#REF!),#REF!,0)</f>
        <v>71</v>
      </c>
      <c r="V36" s="51">
        <f>COUNTIF($E36:$S36,0)+COUNTIF($E37:$S37,0)+COUNTIF($E38:$S38,0)+COUNTIF($E39:$S39,0)</f>
        <v>2</v>
      </c>
      <c r="W36" s="51">
        <f>COUNTIF($E36:$S36,1)+COUNTIF($E37:$S37,1)+COUNTIF($E38:$S38,1)+COUNTIF($E39:$S39,1)</f>
        <v>6</v>
      </c>
      <c r="X36" s="51">
        <f>COUNTIF($E36:$S36,2)+COUNTIF($E37:$S37,2)+COUNTIF($E38:$S38,2)+COUNTIF($E39:$S39,2)</f>
        <v>5</v>
      </c>
      <c r="Y36" s="51">
        <f>COUNTIF($E36:$S36,3)+COUNTIF($E37:$S37,3)+COUNTIF($E38:$S38,3)+COUNTIF($E39:$S39,3)</f>
        <v>15</v>
      </c>
      <c r="Z36" s="51">
        <f>COUNTIF($E36:$S36,5)+COUNTIF($E37:$S37,5)+COUNTIF($E38:$S38,5)+COUNTIF($E39:$S39,5)</f>
        <v>2</v>
      </c>
      <c r="AA36" s="52">
        <f>COUNTIF($E36:$S36,"5*")+COUNTIF($E37:$S37,"5*")+COUNTIF($E38:$S38,"5*")</f>
        <v>0</v>
      </c>
      <c r="AB36" s="108">
        <f>COUNTIF($E36:$S36,20)+COUNTIF($E37:$S37,20)+COUNTIF($E38:$S38,20)</f>
        <v>0</v>
      </c>
      <c r="AC36" s="266">
        <v>5</v>
      </c>
    </row>
    <row r="37" spans="1:29" ht="15.75" customHeight="1" thickBot="1" x14ac:dyDescent="0.3">
      <c r="A37" s="255" t="s">
        <v>5</v>
      </c>
      <c r="B37" s="178"/>
      <c r="C37" s="179"/>
      <c r="D37" s="180"/>
      <c r="E37" s="71">
        <v>3</v>
      </c>
      <c r="F37" s="72">
        <v>1</v>
      </c>
      <c r="G37" s="72">
        <v>2</v>
      </c>
      <c r="H37" s="72">
        <v>3</v>
      </c>
      <c r="I37" s="72">
        <v>3</v>
      </c>
      <c r="J37" s="72">
        <v>3</v>
      </c>
      <c r="K37" s="76">
        <v>3</v>
      </c>
      <c r="L37" s="76">
        <v>3</v>
      </c>
      <c r="M37" s="76">
        <v>0</v>
      </c>
      <c r="N37" s="76">
        <v>3</v>
      </c>
      <c r="O37" s="54"/>
      <c r="P37" s="54"/>
      <c r="Q37" s="54"/>
      <c r="R37" s="54"/>
      <c r="S37" s="54"/>
      <c r="T37" s="55">
        <f t="shared" si="1"/>
        <v>24</v>
      </c>
      <c r="U37" s="56"/>
      <c r="V37" s="57"/>
      <c r="W37" s="57"/>
      <c r="X37" s="57"/>
      <c r="Y37" s="57"/>
      <c r="Z37" s="57"/>
      <c r="AA37" s="58"/>
      <c r="AB37" s="109"/>
      <c r="AC37" s="266"/>
    </row>
    <row r="38" spans="1:29" ht="15.75" customHeight="1" thickBot="1" x14ac:dyDescent="0.3">
      <c r="A38" s="255"/>
      <c r="B38" s="131">
        <v>57</v>
      </c>
      <c r="C38" s="181" t="s">
        <v>40</v>
      </c>
      <c r="D38" s="181" t="s">
        <v>41</v>
      </c>
      <c r="E38" s="71">
        <v>1</v>
      </c>
      <c r="F38" s="72">
        <v>3</v>
      </c>
      <c r="G38" s="72">
        <v>1</v>
      </c>
      <c r="H38" s="72">
        <v>5</v>
      </c>
      <c r="I38" s="72">
        <v>3</v>
      </c>
      <c r="J38" s="72">
        <v>3</v>
      </c>
      <c r="K38" s="76">
        <v>1</v>
      </c>
      <c r="L38" s="76">
        <v>2</v>
      </c>
      <c r="M38" s="76">
        <v>1</v>
      </c>
      <c r="N38" s="76">
        <v>3</v>
      </c>
      <c r="O38" s="76"/>
      <c r="P38" s="76"/>
      <c r="Q38" s="76"/>
      <c r="R38" s="76"/>
      <c r="S38" s="76"/>
      <c r="T38" s="77">
        <f t="shared" si="1"/>
        <v>23</v>
      </c>
      <c r="U38" s="78">
        <v>0.4777777777777778</v>
      </c>
      <c r="V38" s="40" t="s">
        <v>3</v>
      </c>
      <c r="W38" s="41"/>
      <c r="X38" s="41"/>
      <c r="Y38" s="42"/>
      <c r="Z38" s="42"/>
      <c r="AA38" s="43"/>
      <c r="AB38" s="110" t="str">
        <f>TEXT( (U39-U38+0.00000000000001),"[hh].mm.ss")</f>
        <v>04.32.00</v>
      </c>
      <c r="AC38" s="266"/>
    </row>
    <row r="39" spans="1:29" ht="15.75" customHeight="1" thickBot="1" x14ac:dyDescent="0.3">
      <c r="A39" s="256"/>
      <c r="B39" s="182"/>
      <c r="C39" s="183"/>
      <c r="D39" s="184"/>
      <c r="E39" s="80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2" t="str">
        <f t="shared" si="1"/>
        <v/>
      </c>
      <c r="U39" s="83">
        <v>0.66666666666666663</v>
      </c>
      <c r="V39" s="45" t="s">
        <v>12</v>
      </c>
      <c r="W39" s="46"/>
      <c r="X39" s="46"/>
      <c r="Y39" s="47"/>
      <c r="Z39" s="48"/>
      <c r="AA39" s="49"/>
      <c r="AB39" s="111" t="str">
        <f>TEXT(IF($E37="","",(IF($E38="",T37/(15-(COUNTIF($E37:$S37,""))),(IF($E39="",(T37+T38)/(30-(COUNTIF($E37:$S37,"")+COUNTIF($E38:$S38,""))), (T37+T38+T39)/(45-(COUNTIF($E37:$S37,"")+COUNTIF($E38:$S38,"")+COUNTIF($E39:$S39,"")))))))),"0,00")</f>
        <v>2,35</v>
      </c>
      <c r="AC39" s="266"/>
    </row>
    <row r="40" spans="1:29" ht="15.75" customHeight="1" x14ac:dyDescent="0.25">
      <c r="A40" s="64"/>
      <c r="B40" s="185"/>
      <c r="C40" s="186"/>
      <c r="D40" s="187"/>
      <c r="E40" s="156">
        <v>0</v>
      </c>
      <c r="F40" s="60">
        <v>3</v>
      </c>
      <c r="G40" s="60">
        <v>5</v>
      </c>
      <c r="H40" s="60">
        <v>5</v>
      </c>
      <c r="I40" s="60">
        <v>5</v>
      </c>
      <c r="J40" s="60">
        <v>1</v>
      </c>
      <c r="K40" s="60">
        <v>0</v>
      </c>
      <c r="L40" s="60">
        <v>0</v>
      </c>
      <c r="M40" s="60">
        <v>1</v>
      </c>
      <c r="N40" s="60">
        <v>5</v>
      </c>
      <c r="O40" s="60"/>
      <c r="P40" s="60"/>
      <c r="Q40" s="60"/>
      <c r="R40" s="60"/>
      <c r="S40" s="60"/>
      <c r="T40" s="61">
        <f t="shared" si="1"/>
        <v>25</v>
      </c>
      <c r="U40" s="62">
        <f>SUM(T40:T43)+IF(ISNUMBER(#REF!),#REF!,0)+IF(ISNUMBER(#REF!),#REF!,0)+IF(ISNUMBER(#REF!),#REF!,0)</f>
        <v>72</v>
      </c>
      <c r="V40" s="51">
        <f>COUNTIF($E40:$S40,0)+COUNTIF($E41:$S41,0)+COUNTIF($E42:$S42,0)+COUNTIF($E43:$S43,0)</f>
        <v>6</v>
      </c>
      <c r="W40" s="51">
        <f>COUNTIF($E40:$S40,1)+COUNTIF($E41:$S41,1)+COUNTIF($E42:$S42,1)+COUNTIF($E43:$S43,1)</f>
        <v>9</v>
      </c>
      <c r="X40" s="51">
        <f>COUNTIF($E40:$S40,2)+COUNTIF($E41:$S41,2)+COUNTIF($E42:$S42,2)+COUNTIF($E43:$S43,2)</f>
        <v>0</v>
      </c>
      <c r="Y40" s="51">
        <f>COUNTIF($E40:$S40,3)+COUNTIF($E41:$S41,3)+COUNTIF($E42:$S42,3)+COUNTIF($E43:$S43,3)</f>
        <v>6</v>
      </c>
      <c r="Z40" s="51">
        <f>COUNTIF($E40:$S40,5)+COUNTIF($E41:$S41,5)+COUNTIF($E42:$S42,5)+COUNTIF($E43:$S43,5)</f>
        <v>9</v>
      </c>
      <c r="AA40" s="52">
        <f>COUNTIF($E40:$S40,"5*")+COUNTIF($E41:$S41,"5*")+COUNTIF($E42:$S42,"5*")</f>
        <v>0</v>
      </c>
      <c r="AB40" s="108">
        <f>COUNTIF($E40:$S40,20)+COUNTIF($E41:$S41,20)+COUNTIF($E42:$S42,20)</f>
        <v>0</v>
      </c>
      <c r="AC40" s="266">
        <v>6</v>
      </c>
    </row>
    <row r="41" spans="1:29" ht="15.75" customHeight="1" thickBot="1" x14ac:dyDescent="0.3">
      <c r="A41" s="255" t="s">
        <v>5</v>
      </c>
      <c r="B41" s="178"/>
      <c r="C41" s="179"/>
      <c r="D41" s="180"/>
      <c r="E41" s="71">
        <v>1</v>
      </c>
      <c r="F41" s="72">
        <v>3</v>
      </c>
      <c r="G41" s="72">
        <v>1</v>
      </c>
      <c r="H41" s="72">
        <v>5</v>
      </c>
      <c r="I41" s="72">
        <v>3</v>
      </c>
      <c r="J41" s="72">
        <v>1</v>
      </c>
      <c r="K41" s="76">
        <v>1</v>
      </c>
      <c r="L41" s="76">
        <v>3</v>
      </c>
      <c r="M41" s="76">
        <v>1</v>
      </c>
      <c r="N41" s="76">
        <v>3</v>
      </c>
      <c r="O41" s="54"/>
      <c r="P41" s="54"/>
      <c r="Q41" s="54"/>
      <c r="R41" s="54"/>
      <c r="S41" s="54"/>
      <c r="T41" s="55">
        <f t="shared" si="1"/>
        <v>22</v>
      </c>
      <c r="U41" s="56"/>
      <c r="V41" s="57"/>
      <c r="W41" s="57"/>
      <c r="X41" s="57"/>
      <c r="Y41" s="57"/>
      <c r="Z41" s="57"/>
      <c r="AA41" s="58"/>
      <c r="AB41" s="109"/>
      <c r="AC41" s="266"/>
    </row>
    <row r="42" spans="1:29" ht="15.75" customHeight="1" thickBot="1" x14ac:dyDescent="0.3">
      <c r="A42" s="255"/>
      <c r="B42" s="131">
        <v>53</v>
      </c>
      <c r="C42" s="181" t="s">
        <v>35</v>
      </c>
      <c r="D42" s="181" t="s">
        <v>25</v>
      </c>
      <c r="E42" s="71">
        <v>3</v>
      </c>
      <c r="F42" s="72">
        <v>0</v>
      </c>
      <c r="G42" s="72">
        <v>5</v>
      </c>
      <c r="H42" s="72">
        <v>5</v>
      </c>
      <c r="I42" s="72">
        <v>1</v>
      </c>
      <c r="J42" s="72">
        <v>0</v>
      </c>
      <c r="K42" s="76">
        <v>5</v>
      </c>
      <c r="L42" s="76">
        <v>0</v>
      </c>
      <c r="M42" s="76">
        <v>1</v>
      </c>
      <c r="N42" s="76">
        <v>5</v>
      </c>
      <c r="O42" s="76"/>
      <c r="P42" s="76"/>
      <c r="Q42" s="76"/>
      <c r="R42" s="76"/>
      <c r="S42" s="76"/>
      <c r="T42" s="77">
        <f t="shared" si="1"/>
        <v>25</v>
      </c>
      <c r="U42" s="78">
        <v>0.47500000000000003</v>
      </c>
      <c r="V42" s="40" t="s">
        <v>3</v>
      </c>
      <c r="W42" s="41"/>
      <c r="X42" s="41"/>
      <c r="Y42" s="42"/>
      <c r="Z42" s="42"/>
      <c r="AA42" s="43"/>
      <c r="AB42" s="110" t="str">
        <f>TEXT( (U43-U42+0.00000000000001),"[hh].mm.ss")</f>
        <v>04.54.00</v>
      </c>
      <c r="AC42" s="266"/>
    </row>
    <row r="43" spans="1:29" ht="15.75" customHeight="1" thickBot="1" x14ac:dyDescent="0.3">
      <c r="A43" s="256"/>
      <c r="B43" s="182"/>
      <c r="C43" s="183"/>
      <c r="D43" s="184"/>
      <c r="E43" s="80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2" t="str">
        <f t="shared" si="1"/>
        <v/>
      </c>
      <c r="U43" s="83">
        <v>0.6791666666666667</v>
      </c>
      <c r="V43" s="45" t="s">
        <v>12</v>
      </c>
      <c r="W43" s="46"/>
      <c r="X43" s="46"/>
      <c r="Y43" s="47"/>
      <c r="Z43" s="48"/>
      <c r="AA43" s="49"/>
      <c r="AB43" s="111" t="str">
        <f>TEXT(IF($E41="","",(IF($E42="",T41/(15-(COUNTIF($E41:$S41,""))),(IF($E43="",(T41+T42)/(30-(COUNTIF($E41:$S41,"")+COUNTIF($E42:$S42,""))), (T41+T42+T43)/(45-(COUNTIF($E41:$S41,"")+COUNTIF($E42:$S42,"")+COUNTIF($E43:$S43,"")))))))),"0,00")</f>
        <v>2,35</v>
      </c>
      <c r="AC43" s="266"/>
    </row>
    <row r="44" spans="1:29" ht="15.75" customHeight="1" x14ac:dyDescent="0.25">
      <c r="A44" s="64"/>
      <c r="B44" s="94"/>
      <c r="C44" s="95"/>
      <c r="D44" s="96"/>
      <c r="E44" s="156">
        <v>5</v>
      </c>
      <c r="F44" s="60">
        <v>3</v>
      </c>
      <c r="G44" s="60">
        <v>3</v>
      </c>
      <c r="H44" s="60">
        <v>5</v>
      </c>
      <c r="I44" s="60">
        <v>3</v>
      </c>
      <c r="J44" s="60">
        <v>3</v>
      </c>
      <c r="K44" s="60">
        <v>5</v>
      </c>
      <c r="L44" s="60">
        <v>3</v>
      </c>
      <c r="M44" s="60">
        <v>5</v>
      </c>
      <c r="N44" s="60">
        <v>3</v>
      </c>
      <c r="O44" s="60"/>
      <c r="P44" s="60"/>
      <c r="Q44" s="60"/>
      <c r="R44" s="60"/>
      <c r="S44" s="60"/>
      <c r="T44" s="61">
        <f t="shared" si="1"/>
        <v>38</v>
      </c>
      <c r="U44" s="62">
        <f>SUM(T44:T47)+IF(ISNUMBER(#REF!),#REF!,0)+IF(ISNUMBER(#REF!),#REF!,0)+IF(ISNUMBER(#REF!),#REF!,0)</f>
        <v>106</v>
      </c>
      <c r="V44" s="51">
        <f>COUNTIF($E44:$S44,0)+COUNTIF($E45:$S45,0)+COUNTIF($E46:$S46,0)+COUNTIF($E47:$S47,0)</f>
        <v>0</v>
      </c>
      <c r="W44" s="51">
        <f>COUNTIF($E44:$S44,1)+COUNTIF($E45:$S45,1)+COUNTIF($E46:$S46,1)+COUNTIF($E47:$S47,1)</f>
        <v>0</v>
      </c>
      <c r="X44" s="51">
        <f>COUNTIF($E44:$S44,2)+COUNTIF($E45:$S45,2)+COUNTIF($E46:$S46,2)+COUNTIF($E47:$S47,2)</f>
        <v>0</v>
      </c>
      <c r="Y44" s="51">
        <f>COUNTIF($E44:$S44,3)+COUNTIF($E45:$S45,3)+COUNTIF($E46:$S46,3)+COUNTIF($E47:$S47,3)</f>
        <v>22</v>
      </c>
      <c r="Z44" s="51">
        <f>COUNTIF($E44:$S44,5)+COUNTIF($E45:$S45,5)+COUNTIF($E46:$S46,5)+COUNTIF($E47:$S47,5)</f>
        <v>8</v>
      </c>
      <c r="AA44" s="52">
        <f>COUNTIF($E44:$S44,"5*")+COUNTIF($E45:$S45,"5*")+COUNTIF($E46:$S46,"5*")</f>
        <v>0</v>
      </c>
      <c r="AB44" s="108">
        <f>COUNTIF($E44:$S44,20)+COUNTIF($E45:$S45,20)+COUNTIF($E46:$S46,20)</f>
        <v>0</v>
      </c>
      <c r="AC44" s="266">
        <v>7</v>
      </c>
    </row>
    <row r="45" spans="1:29" ht="15.75" customHeight="1" thickBot="1" x14ac:dyDescent="0.3">
      <c r="A45" s="255" t="s">
        <v>5</v>
      </c>
      <c r="B45" s="178"/>
      <c r="C45" s="179"/>
      <c r="D45" s="180"/>
      <c r="E45" s="71">
        <v>3</v>
      </c>
      <c r="F45" s="72">
        <v>3</v>
      </c>
      <c r="G45" s="72">
        <v>3</v>
      </c>
      <c r="H45" s="72">
        <v>3</v>
      </c>
      <c r="I45" s="72">
        <v>3</v>
      </c>
      <c r="J45" s="72">
        <v>3</v>
      </c>
      <c r="K45" s="76">
        <v>3</v>
      </c>
      <c r="L45" s="76">
        <v>3</v>
      </c>
      <c r="M45" s="76">
        <v>5</v>
      </c>
      <c r="N45" s="76">
        <v>3</v>
      </c>
      <c r="O45" s="54"/>
      <c r="P45" s="54"/>
      <c r="Q45" s="54"/>
      <c r="R45" s="54"/>
      <c r="S45" s="54"/>
      <c r="T45" s="55">
        <f t="shared" si="1"/>
        <v>32</v>
      </c>
      <c r="U45" s="56"/>
      <c r="V45" s="57"/>
      <c r="W45" s="57"/>
      <c r="X45" s="57"/>
      <c r="Y45" s="57"/>
      <c r="Z45" s="57"/>
      <c r="AA45" s="58"/>
      <c r="AB45" s="109"/>
      <c r="AC45" s="266"/>
    </row>
    <row r="46" spans="1:29" ht="15.75" customHeight="1" thickBot="1" x14ac:dyDescent="0.3">
      <c r="A46" s="255"/>
      <c r="B46" s="131">
        <v>50</v>
      </c>
      <c r="C46" s="181" t="s">
        <v>30</v>
      </c>
      <c r="D46" s="181" t="s">
        <v>31</v>
      </c>
      <c r="E46" s="71">
        <v>5</v>
      </c>
      <c r="F46" s="72">
        <v>3</v>
      </c>
      <c r="G46" s="72">
        <v>3</v>
      </c>
      <c r="H46" s="72">
        <v>3</v>
      </c>
      <c r="I46" s="72">
        <v>3</v>
      </c>
      <c r="J46" s="72">
        <v>3</v>
      </c>
      <c r="K46" s="76">
        <v>3</v>
      </c>
      <c r="L46" s="76">
        <v>3</v>
      </c>
      <c r="M46" s="76">
        <v>5</v>
      </c>
      <c r="N46" s="76">
        <v>5</v>
      </c>
      <c r="O46" s="76"/>
      <c r="P46" s="76"/>
      <c r="Q46" s="76"/>
      <c r="R46" s="76"/>
      <c r="S46" s="76"/>
      <c r="T46" s="77">
        <f t="shared" si="1"/>
        <v>36</v>
      </c>
      <c r="U46" s="78">
        <v>0.47291666666666665</v>
      </c>
      <c r="V46" s="40" t="s">
        <v>3</v>
      </c>
      <c r="W46" s="41"/>
      <c r="X46" s="41"/>
      <c r="Y46" s="42"/>
      <c r="Z46" s="42"/>
      <c r="AA46" s="43"/>
      <c r="AB46" s="110" t="str">
        <f>TEXT( (U47-U46+0.00000000000001),"[hh].mm.ss")</f>
        <v>05.56.00</v>
      </c>
      <c r="AC46" s="266"/>
    </row>
    <row r="47" spans="1:29" ht="15.75" customHeight="1" thickBot="1" x14ac:dyDescent="0.3">
      <c r="A47" s="256"/>
      <c r="B47" s="182"/>
      <c r="C47" s="183"/>
      <c r="D47" s="184"/>
      <c r="E47" s="80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2" t="str">
        <f t="shared" si="1"/>
        <v/>
      </c>
      <c r="U47" s="83">
        <v>0.72013888888888899</v>
      </c>
      <c r="V47" s="45" t="s">
        <v>12</v>
      </c>
      <c r="W47" s="46"/>
      <c r="X47" s="46"/>
      <c r="Y47" s="47"/>
      <c r="Z47" s="48"/>
      <c r="AA47" s="49"/>
      <c r="AB47" s="111" t="str">
        <f>TEXT(IF($E45="","",(IF($E46="",T45/(15-(COUNTIF($E45:$S45,""))),(IF($E47="",(T45+T46)/(30-(COUNTIF($E45:$S45,"")+COUNTIF($E46:$S46,""))), (T45+T46+T47)/(45-(COUNTIF($E45:$S45,"")+COUNTIF($E46:$S46,"")+COUNTIF($E47:$S47,"")))))))),"0,00")</f>
        <v>3,40</v>
      </c>
      <c r="AC47" s="266"/>
    </row>
    <row r="48" spans="1:29" ht="15.75" customHeight="1" x14ac:dyDescent="0.25">
      <c r="A48" s="64"/>
      <c r="B48" s="185"/>
      <c r="C48" s="186"/>
      <c r="D48" s="187"/>
      <c r="E48" s="156">
        <v>5</v>
      </c>
      <c r="F48" s="60">
        <v>5</v>
      </c>
      <c r="G48" s="60">
        <v>3</v>
      </c>
      <c r="H48" s="60">
        <v>3</v>
      </c>
      <c r="I48" s="60">
        <v>5</v>
      </c>
      <c r="J48" s="60">
        <v>2</v>
      </c>
      <c r="K48" s="60">
        <v>3</v>
      </c>
      <c r="L48" s="60">
        <v>3</v>
      </c>
      <c r="M48" s="60">
        <v>2</v>
      </c>
      <c r="N48" s="60">
        <v>5</v>
      </c>
      <c r="O48" s="60"/>
      <c r="P48" s="60"/>
      <c r="Q48" s="60"/>
      <c r="R48" s="60"/>
      <c r="S48" s="60"/>
      <c r="T48" s="61">
        <f t="shared" si="1"/>
        <v>36</v>
      </c>
      <c r="U48" s="62">
        <f>SUM(T48:T51)+IF(ISNUMBER(#REF!),#REF!,0)+IF(ISNUMBER(#REF!),#REF!,0)+IF(ISNUMBER(#REF!),#REF!,0)</f>
        <v>115</v>
      </c>
      <c r="V48" s="51">
        <f>COUNTIF($E48:$S48,0)+COUNTIF($E49:$S49,0)+COUNTIF($E50:$S50,0)+COUNTIF($E51:$S51,0)</f>
        <v>0</v>
      </c>
      <c r="W48" s="51">
        <f>COUNTIF($E48:$S48,1)+COUNTIF($E49:$S49,1)+COUNTIF($E50:$S50,1)+COUNTIF($E51:$S51,1)</f>
        <v>1</v>
      </c>
      <c r="X48" s="51">
        <f>COUNTIF($E48:$S48,2)+COUNTIF($E49:$S49,2)+COUNTIF($E50:$S50,2)+COUNTIF($E51:$S51,2)</f>
        <v>3</v>
      </c>
      <c r="Y48" s="51">
        <f>COUNTIF($E48:$S48,3)+COUNTIF($E49:$S49,3)+COUNTIF($E50:$S50,3)+COUNTIF($E51:$S51,3)</f>
        <v>11</v>
      </c>
      <c r="Z48" s="51">
        <f>COUNTIF($E48:$S48,5)+COUNTIF($E49:$S49,5)+COUNTIF($E50:$S50,5)+COUNTIF($E51:$S51,5)</f>
        <v>15</v>
      </c>
      <c r="AA48" s="52">
        <f>COUNTIF($E48:$S48,"5*")+COUNTIF($E49:$S49,"5*")+COUNTIF($E50:$S50,"5*")</f>
        <v>0</v>
      </c>
      <c r="AB48" s="108">
        <f>COUNTIF($E48:$S48,20)+COUNTIF($E49:$S49,20)+COUNTIF($E50:$S50,20)</f>
        <v>0</v>
      </c>
      <c r="AC48" s="266">
        <v>8</v>
      </c>
    </row>
    <row r="49" spans="1:29" ht="15.75" customHeight="1" thickBot="1" x14ac:dyDescent="0.3">
      <c r="A49" s="255" t="s">
        <v>5</v>
      </c>
      <c r="B49" s="178"/>
      <c r="C49" s="179"/>
      <c r="D49" s="180"/>
      <c r="E49" s="71">
        <v>2</v>
      </c>
      <c r="F49" s="72">
        <v>5</v>
      </c>
      <c r="G49" s="72">
        <v>3</v>
      </c>
      <c r="H49" s="72">
        <v>5</v>
      </c>
      <c r="I49" s="72">
        <v>3</v>
      </c>
      <c r="J49" s="72">
        <v>5</v>
      </c>
      <c r="K49" s="76">
        <v>5</v>
      </c>
      <c r="L49" s="76">
        <v>5</v>
      </c>
      <c r="M49" s="76">
        <v>3</v>
      </c>
      <c r="N49" s="76">
        <v>5</v>
      </c>
      <c r="O49" s="54"/>
      <c r="P49" s="54"/>
      <c r="Q49" s="54"/>
      <c r="R49" s="54"/>
      <c r="S49" s="54"/>
      <c r="T49" s="55">
        <f t="shared" si="1"/>
        <v>41</v>
      </c>
      <c r="U49" s="56"/>
      <c r="V49" s="57"/>
      <c r="W49" s="57"/>
      <c r="X49" s="57"/>
      <c r="Y49" s="57"/>
      <c r="Z49" s="57"/>
      <c r="AA49" s="58"/>
      <c r="AB49" s="109"/>
      <c r="AC49" s="266"/>
    </row>
    <row r="50" spans="1:29" ht="15.75" customHeight="1" thickBot="1" x14ac:dyDescent="0.3">
      <c r="A50" s="255"/>
      <c r="B50" s="131">
        <v>56</v>
      </c>
      <c r="C50" s="181" t="s">
        <v>38</v>
      </c>
      <c r="D50" s="181" t="s">
        <v>39</v>
      </c>
      <c r="E50" s="71">
        <v>3</v>
      </c>
      <c r="F50" s="72">
        <v>3</v>
      </c>
      <c r="G50" s="72">
        <v>5</v>
      </c>
      <c r="H50" s="72">
        <v>5</v>
      </c>
      <c r="I50" s="72">
        <v>3</v>
      </c>
      <c r="J50" s="72">
        <v>3</v>
      </c>
      <c r="K50" s="76">
        <v>1</v>
      </c>
      <c r="L50" s="76">
        <v>5</v>
      </c>
      <c r="M50" s="76">
        <v>5</v>
      </c>
      <c r="N50" s="76">
        <v>5</v>
      </c>
      <c r="O50" s="76"/>
      <c r="P50" s="76"/>
      <c r="Q50" s="76"/>
      <c r="R50" s="76"/>
      <c r="S50" s="76"/>
      <c r="T50" s="77">
        <f t="shared" si="1"/>
        <v>38</v>
      </c>
      <c r="U50" s="78">
        <v>0.4770833333333333</v>
      </c>
      <c r="V50" s="40" t="s">
        <v>3</v>
      </c>
      <c r="W50" s="41"/>
      <c r="X50" s="41"/>
      <c r="Y50" s="42"/>
      <c r="Z50" s="42"/>
      <c r="AA50" s="43"/>
      <c r="AB50" s="110" t="str">
        <f>TEXT( (U51-U50+0.00000000000001),"[hh].mm.ss")</f>
        <v>05.25.00</v>
      </c>
      <c r="AC50" s="266"/>
    </row>
    <row r="51" spans="1:29" ht="15.75" customHeight="1" thickBot="1" x14ac:dyDescent="0.3">
      <c r="A51" s="256"/>
      <c r="B51" s="182"/>
      <c r="C51" s="183"/>
      <c r="D51" s="184"/>
      <c r="E51" s="80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2" t="str">
        <f t="shared" si="1"/>
        <v/>
      </c>
      <c r="U51" s="83">
        <v>0.70277777777777783</v>
      </c>
      <c r="V51" s="45" t="s">
        <v>12</v>
      </c>
      <c r="W51" s="46"/>
      <c r="X51" s="46"/>
      <c r="Y51" s="47"/>
      <c r="Z51" s="48"/>
      <c r="AA51" s="49"/>
      <c r="AB51" s="111" t="str">
        <f>TEXT(IF($E49="","",(IF($E50="",T49/(15-(COUNTIF($E49:$S49,""))),(IF($E51="",(T49+T50)/(30-(COUNTIF($E49:$S49,"")+COUNTIF($E50:$S50,""))), (T49+T50+T51)/(45-(COUNTIF($E49:$S49,"")+COUNTIF($E50:$S50,"")+COUNTIF($E51:$S51,"")))))))),"0,00")</f>
        <v>3,95</v>
      </c>
      <c r="AC51" s="266"/>
    </row>
    <row r="52" spans="1:29" ht="15.75" customHeight="1" x14ac:dyDescent="0.7">
      <c r="A52" s="206"/>
      <c r="B52" s="98"/>
      <c r="C52" s="98"/>
      <c r="D52" s="127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132"/>
      <c r="U52" s="133"/>
      <c r="V52" s="134"/>
      <c r="W52" s="135"/>
      <c r="X52" s="135"/>
      <c r="Y52" s="136"/>
      <c r="Z52" s="137"/>
      <c r="AA52" s="138"/>
      <c r="AB52" s="138"/>
      <c r="AC52" s="205"/>
    </row>
    <row r="53" spans="1:29" ht="15.75" customHeight="1" thickBot="1" x14ac:dyDescent="0.75">
      <c r="A53" s="206"/>
      <c r="B53" s="98"/>
      <c r="C53" s="98"/>
      <c r="D53" s="127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132"/>
      <c r="U53" s="133"/>
      <c r="V53" s="134"/>
      <c r="W53" s="135"/>
      <c r="X53" s="135"/>
      <c r="Y53" s="136"/>
      <c r="Z53" s="137"/>
      <c r="AA53" s="138"/>
      <c r="AB53" s="138"/>
      <c r="AC53" s="205"/>
    </row>
    <row r="54" spans="1:29" ht="15.75" customHeight="1" x14ac:dyDescent="0.25">
      <c r="A54" s="144" t="s">
        <v>79</v>
      </c>
      <c r="B54" s="68" t="s">
        <v>16</v>
      </c>
      <c r="C54" s="69"/>
      <c r="D54" s="70" t="s">
        <v>20</v>
      </c>
      <c r="E54" s="116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8" t="s">
        <v>0</v>
      </c>
      <c r="U54" s="119"/>
      <c r="V54" s="120" t="s">
        <v>10</v>
      </c>
      <c r="W54" s="121"/>
      <c r="X54" s="121"/>
      <c r="Y54" s="122"/>
      <c r="Z54" s="122"/>
      <c r="AA54" s="122"/>
      <c r="AB54" s="123"/>
      <c r="AC54" s="205"/>
    </row>
    <row r="55" spans="1:29" ht="15.75" customHeight="1" thickBot="1" x14ac:dyDescent="0.3">
      <c r="A55" s="146"/>
      <c r="B55" s="103" t="s">
        <v>17</v>
      </c>
      <c r="C55" s="104"/>
      <c r="D55" s="105"/>
      <c r="E55" s="125">
        <v>1</v>
      </c>
      <c r="F55" s="33">
        <v>2</v>
      </c>
      <c r="G55" s="33">
        <v>3</v>
      </c>
      <c r="H55" s="33">
        <v>4</v>
      </c>
      <c r="I55" s="33">
        <v>5</v>
      </c>
      <c r="J55" s="33">
        <v>6</v>
      </c>
      <c r="K55" s="33">
        <v>7</v>
      </c>
      <c r="L55" s="33">
        <v>8</v>
      </c>
      <c r="M55" s="33">
        <v>9</v>
      </c>
      <c r="N55" s="33">
        <v>10</v>
      </c>
      <c r="O55" s="33">
        <v>11</v>
      </c>
      <c r="P55" s="33">
        <v>12</v>
      </c>
      <c r="Q55" s="33">
        <v>13</v>
      </c>
      <c r="R55" s="33">
        <v>14</v>
      </c>
      <c r="S55" s="33">
        <v>15</v>
      </c>
      <c r="T55" s="34" t="s">
        <v>8</v>
      </c>
      <c r="U55" s="35" t="s">
        <v>9</v>
      </c>
      <c r="V55" s="36">
        <v>0</v>
      </c>
      <c r="W55" s="37">
        <v>1</v>
      </c>
      <c r="X55" s="37">
        <v>2</v>
      </c>
      <c r="Y55" s="37">
        <v>3</v>
      </c>
      <c r="Z55" s="37">
        <v>5</v>
      </c>
      <c r="AA55" s="38" t="s">
        <v>2</v>
      </c>
      <c r="AB55" s="126">
        <v>20</v>
      </c>
      <c r="AC55" s="205"/>
    </row>
    <row r="56" spans="1:29" ht="15.75" customHeight="1" x14ac:dyDescent="0.25">
      <c r="A56" s="64"/>
      <c r="B56" s="185"/>
      <c r="C56" s="186"/>
      <c r="D56" s="187"/>
      <c r="E56" s="74">
        <v>0</v>
      </c>
      <c r="F56" s="60">
        <v>2</v>
      </c>
      <c r="G56" s="60">
        <v>5</v>
      </c>
      <c r="H56" s="60">
        <v>0</v>
      </c>
      <c r="I56" s="60">
        <v>0</v>
      </c>
      <c r="J56" s="60">
        <v>1</v>
      </c>
      <c r="K56" s="60">
        <v>0</v>
      </c>
      <c r="L56" s="60">
        <v>0</v>
      </c>
      <c r="M56" s="60">
        <v>0</v>
      </c>
      <c r="N56" s="60">
        <v>1</v>
      </c>
      <c r="O56" s="60"/>
      <c r="P56" s="60"/>
      <c r="Q56" s="60"/>
      <c r="R56" s="60"/>
      <c r="S56" s="60"/>
      <c r="T56" s="61">
        <f t="shared" ref="T56:T83" si="2">IF(E56="","",SUM(E56:S56)+(COUNTIF(E56:S56,"5*")*5))</f>
        <v>9</v>
      </c>
      <c r="U56" s="62">
        <f>SUM(T56:T59)+IF(ISNUMBER(#REF!),#REF!,0)+IF(ISNUMBER(#REF!),#REF!,0)+IF(ISNUMBER(#REF!),#REF!,0)</f>
        <v>25</v>
      </c>
      <c r="V56" s="51">
        <f>COUNTIF($E56:$S56,0)+COUNTIF($E57:$S57,0)+COUNTIF($E58:$S58,0)+COUNTIF($E59:$S59,0)</f>
        <v>18</v>
      </c>
      <c r="W56" s="51">
        <f>COUNTIF($E56:$S56,1)+COUNTIF($E57:$S57,1)+COUNTIF($E58:$S58,1)+COUNTIF($E59:$S59,1)</f>
        <v>5</v>
      </c>
      <c r="X56" s="51">
        <f>COUNTIF($E56:$S56,2)+COUNTIF($E57:$S57,2)+COUNTIF($E58:$S58,2)+COUNTIF($E59:$S59,2)</f>
        <v>3</v>
      </c>
      <c r="Y56" s="51">
        <f>COUNTIF($E56:$S56,3)+COUNTIF($E57:$S57,3)+COUNTIF($E58:$S58,3)+COUNTIF($E59:$S59,3)</f>
        <v>3</v>
      </c>
      <c r="Z56" s="51">
        <f>COUNTIF($E56:$S56,5)+COUNTIF($E57:$S57,5)+COUNTIF($E58:$S58,5)+COUNTIF($E59:$S59,5)</f>
        <v>1</v>
      </c>
      <c r="AA56" s="52">
        <f>COUNTIF($E56:$S56,"5*")+COUNTIF($E57:$S57,"5*")+COUNTIF($E58:$S58,"5*")</f>
        <v>0</v>
      </c>
      <c r="AB56" s="108">
        <f>COUNTIF($E56:$S56,20)+COUNTIF($E57:$S57,20)+COUNTIF($E58:$S58,20)</f>
        <v>0</v>
      </c>
      <c r="AC56" s="264">
        <v>1</v>
      </c>
    </row>
    <row r="57" spans="1:29" ht="15.75" customHeight="1" thickBot="1" x14ac:dyDescent="0.3">
      <c r="A57" s="255" t="s">
        <v>6</v>
      </c>
      <c r="B57" s="178"/>
      <c r="C57" s="179"/>
      <c r="D57" s="180"/>
      <c r="E57" s="63">
        <v>0</v>
      </c>
      <c r="F57" s="54">
        <v>0</v>
      </c>
      <c r="G57" s="54">
        <v>3</v>
      </c>
      <c r="H57" s="54">
        <v>2</v>
      </c>
      <c r="I57" s="54">
        <v>0</v>
      </c>
      <c r="J57" s="54">
        <v>0</v>
      </c>
      <c r="K57" s="54">
        <v>0</v>
      </c>
      <c r="L57" s="54">
        <v>1</v>
      </c>
      <c r="M57" s="54">
        <v>0</v>
      </c>
      <c r="N57" s="54">
        <v>0</v>
      </c>
      <c r="O57" s="54"/>
      <c r="P57" s="54"/>
      <c r="Q57" s="54"/>
      <c r="R57" s="54"/>
      <c r="S57" s="54"/>
      <c r="T57" s="55">
        <f t="shared" si="2"/>
        <v>6</v>
      </c>
      <c r="U57" s="56"/>
      <c r="V57" s="57"/>
      <c r="W57" s="57"/>
      <c r="X57" s="57"/>
      <c r="Y57" s="57"/>
      <c r="Z57" s="57"/>
      <c r="AA57" s="58"/>
      <c r="AB57" s="109"/>
      <c r="AC57" s="264"/>
    </row>
    <row r="58" spans="1:29" ht="15.75" customHeight="1" thickBot="1" x14ac:dyDescent="0.3">
      <c r="A58" s="255"/>
      <c r="B58" s="139">
        <v>106</v>
      </c>
      <c r="C58" s="188" t="s">
        <v>52</v>
      </c>
      <c r="D58" s="188" t="s">
        <v>53</v>
      </c>
      <c r="E58" s="75">
        <v>3</v>
      </c>
      <c r="F58" s="76">
        <v>0</v>
      </c>
      <c r="G58" s="76">
        <v>0</v>
      </c>
      <c r="H58" s="76">
        <v>2</v>
      </c>
      <c r="I58" s="76">
        <v>0</v>
      </c>
      <c r="J58" s="76">
        <v>3</v>
      </c>
      <c r="K58" s="76">
        <v>1</v>
      </c>
      <c r="L58" s="76">
        <v>0</v>
      </c>
      <c r="M58" s="76">
        <v>1</v>
      </c>
      <c r="N58" s="76">
        <v>0</v>
      </c>
      <c r="O58" s="76"/>
      <c r="P58" s="76"/>
      <c r="Q58" s="76"/>
      <c r="R58" s="76"/>
      <c r="S58" s="76"/>
      <c r="T58" s="77">
        <f t="shared" si="2"/>
        <v>10</v>
      </c>
      <c r="U58" s="78">
        <v>0.47222222222222227</v>
      </c>
      <c r="V58" s="40" t="s">
        <v>3</v>
      </c>
      <c r="W58" s="41"/>
      <c r="X58" s="41"/>
      <c r="Y58" s="42"/>
      <c r="Z58" s="42"/>
      <c r="AA58" s="43"/>
      <c r="AB58" s="110" t="str">
        <f>TEXT( (U59-U58+0.00000000000001),"[hh].mm.ss")</f>
        <v>04.50.00</v>
      </c>
      <c r="AC58" s="264"/>
    </row>
    <row r="59" spans="1:29" ht="15.75" customHeight="1" thickBot="1" x14ac:dyDescent="0.3">
      <c r="A59" s="256"/>
      <c r="B59" s="182"/>
      <c r="C59" s="183"/>
      <c r="D59" s="184"/>
      <c r="E59" s="71"/>
      <c r="F59" s="72"/>
      <c r="G59" s="72"/>
      <c r="H59" s="72"/>
      <c r="I59" s="72"/>
      <c r="J59" s="72"/>
      <c r="K59" s="72"/>
      <c r="L59" s="72"/>
      <c r="M59" s="72"/>
      <c r="N59" s="72"/>
      <c r="O59" s="81"/>
      <c r="P59" s="81"/>
      <c r="Q59" s="81"/>
      <c r="R59" s="81"/>
      <c r="S59" s="81"/>
      <c r="T59" s="82" t="str">
        <f t="shared" si="2"/>
        <v/>
      </c>
      <c r="U59" s="83">
        <v>0.67361111111111116</v>
      </c>
      <c r="V59" s="45" t="s">
        <v>12</v>
      </c>
      <c r="W59" s="46"/>
      <c r="X59" s="46"/>
      <c r="Y59" s="47"/>
      <c r="Z59" s="48"/>
      <c r="AA59" s="49"/>
      <c r="AB59" s="111" t="str">
        <f>TEXT(IF($E57="","",(IF($E58="",T57/(15-(COUNTIF($E57:$S57,""))),(IF($E59="",(T57+T58)/(30-(COUNTIF($E57:$S57,"")+COUNTIF($E58:$S58,""))), (T57+T58+T59)/(45-(COUNTIF($E57:$S57,"")+COUNTIF($E58:$S58,"")+COUNTIF($E59:$S59,"")))))))),"0,00")</f>
        <v>0,80</v>
      </c>
      <c r="AC59" s="264"/>
    </row>
    <row r="60" spans="1:29" ht="15.75" customHeight="1" x14ac:dyDescent="0.25">
      <c r="A60" s="64"/>
      <c r="B60" s="94"/>
      <c r="C60" s="95"/>
      <c r="D60" s="96"/>
      <c r="E60" s="74">
        <v>2</v>
      </c>
      <c r="F60" s="60">
        <v>0</v>
      </c>
      <c r="G60" s="60">
        <v>1</v>
      </c>
      <c r="H60" s="60">
        <v>2</v>
      </c>
      <c r="I60" s="60">
        <v>5</v>
      </c>
      <c r="J60" s="60">
        <v>3</v>
      </c>
      <c r="K60" s="60">
        <v>1</v>
      </c>
      <c r="L60" s="60">
        <v>0</v>
      </c>
      <c r="M60" s="60">
        <v>3</v>
      </c>
      <c r="N60" s="60">
        <v>5</v>
      </c>
      <c r="O60" s="60"/>
      <c r="P60" s="60"/>
      <c r="Q60" s="60"/>
      <c r="R60" s="60"/>
      <c r="S60" s="60"/>
      <c r="T60" s="61">
        <f t="shared" si="2"/>
        <v>22</v>
      </c>
      <c r="U60" s="62">
        <f>SUM(T60:T63)+IF(ISNUMBER(#REF!),#REF!,0)+IF(ISNUMBER(#REF!),#REF!,0)+IF(ISNUMBER(#REF!),#REF!,0)</f>
        <v>66</v>
      </c>
      <c r="V60" s="51">
        <f>COUNTIF($E60:$S60,0)+COUNTIF($E61:$S61,0)+COUNTIF($E62:$S62,0)+COUNTIF($E63:$S63,0)</f>
        <v>6</v>
      </c>
      <c r="W60" s="51">
        <f>COUNTIF($E60:$S60,1)+COUNTIF($E61:$S61,1)+COUNTIF($E62:$S62,1)+COUNTIF($E63:$S63,1)</f>
        <v>8</v>
      </c>
      <c r="X60" s="51">
        <f>COUNTIF($E60:$S60,2)+COUNTIF($E61:$S61,2)+COUNTIF($E62:$S62,2)+COUNTIF($E63:$S63,2)</f>
        <v>4</v>
      </c>
      <c r="Y60" s="51">
        <f>COUNTIF($E60:$S60,3)+COUNTIF($E61:$S61,3)+COUNTIF($E62:$S62,3)+COUNTIF($E63:$S63,3)</f>
        <v>5</v>
      </c>
      <c r="Z60" s="51">
        <f>COUNTIF($E60:$S60,5)+COUNTIF($E61:$S61,5)+COUNTIF($E62:$S62,5)+COUNTIF($E63:$S63,5)</f>
        <v>7</v>
      </c>
      <c r="AA60" s="52">
        <f>COUNTIF($E60:$S60,"5*")+COUNTIF($E61:$S61,"5*")+COUNTIF($E62:$S62,"5*")</f>
        <v>0</v>
      </c>
      <c r="AB60" s="108">
        <f>COUNTIF($E60:$S60,20)+COUNTIF($E61:$S61,20)+COUNTIF($E62:$S62,20)</f>
        <v>0</v>
      </c>
      <c r="AC60" s="267">
        <v>2</v>
      </c>
    </row>
    <row r="61" spans="1:29" ht="15.75" customHeight="1" thickBot="1" x14ac:dyDescent="0.3">
      <c r="A61" s="255" t="s">
        <v>6</v>
      </c>
      <c r="B61" s="178"/>
      <c r="C61" s="179"/>
      <c r="D61" s="180"/>
      <c r="E61" s="63">
        <v>5</v>
      </c>
      <c r="F61" s="54">
        <v>1</v>
      </c>
      <c r="G61" s="54">
        <v>3</v>
      </c>
      <c r="H61" s="54">
        <v>2</v>
      </c>
      <c r="I61" s="54">
        <v>5</v>
      </c>
      <c r="J61" s="54">
        <v>2</v>
      </c>
      <c r="K61" s="54">
        <v>1</v>
      </c>
      <c r="L61" s="54">
        <v>0</v>
      </c>
      <c r="M61" s="54">
        <v>1</v>
      </c>
      <c r="N61" s="54">
        <v>3</v>
      </c>
      <c r="O61" s="54"/>
      <c r="P61" s="54"/>
      <c r="Q61" s="54"/>
      <c r="R61" s="54"/>
      <c r="S61" s="54"/>
      <c r="T61" s="55">
        <f t="shared" si="2"/>
        <v>23</v>
      </c>
      <c r="U61" s="56"/>
      <c r="V61" s="57"/>
      <c r="W61" s="57"/>
      <c r="X61" s="57"/>
      <c r="Y61" s="57"/>
      <c r="Z61" s="57"/>
      <c r="AA61" s="58"/>
      <c r="AB61" s="109"/>
      <c r="AC61" s="267"/>
    </row>
    <row r="62" spans="1:29" ht="15.75" customHeight="1" thickBot="1" x14ac:dyDescent="0.3">
      <c r="A62" s="255"/>
      <c r="B62" s="139">
        <v>100</v>
      </c>
      <c r="C62" s="188" t="s">
        <v>42</v>
      </c>
      <c r="D62" s="188" t="s">
        <v>43</v>
      </c>
      <c r="E62" s="75">
        <v>0</v>
      </c>
      <c r="F62" s="76">
        <v>3</v>
      </c>
      <c r="G62" s="76">
        <v>1</v>
      </c>
      <c r="H62" s="76">
        <v>5</v>
      </c>
      <c r="I62" s="76">
        <v>5</v>
      </c>
      <c r="J62" s="76">
        <v>1</v>
      </c>
      <c r="K62" s="76">
        <v>0</v>
      </c>
      <c r="L62" s="76">
        <v>0</v>
      </c>
      <c r="M62" s="76">
        <v>1</v>
      </c>
      <c r="N62" s="76">
        <v>5</v>
      </c>
      <c r="O62" s="76"/>
      <c r="P62" s="76"/>
      <c r="Q62" s="76"/>
      <c r="R62" s="76"/>
      <c r="S62" s="76"/>
      <c r="T62" s="77">
        <f t="shared" si="2"/>
        <v>21</v>
      </c>
      <c r="U62" s="78">
        <v>0.4680555555555555</v>
      </c>
      <c r="V62" s="40" t="s">
        <v>3</v>
      </c>
      <c r="W62" s="41"/>
      <c r="X62" s="41"/>
      <c r="Y62" s="42"/>
      <c r="Z62" s="42"/>
      <c r="AA62" s="43"/>
      <c r="AB62" s="110" t="str">
        <f>TEXT( (U63-U62+0.00000000000001),"[hh].mm.ss")</f>
        <v>05.44.00</v>
      </c>
      <c r="AC62" s="267"/>
    </row>
    <row r="63" spans="1:29" ht="15.75" customHeight="1" thickBot="1" x14ac:dyDescent="0.3">
      <c r="A63" s="256"/>
      <c r="B63" s="182"/>
      <c r="C63" s="183"/>
      <c r="D63" s="184"/>
      <c r="E63" s="71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3" t="str">
        <f t="shared" si="2"/>
        <v/>
      </c>
      <c r="U63" s="79">
        <v>0.70694444444444438</v>
      </c>
      <c r="V63" s="45" t="s">
        <v>12</v>
      </c>
      <c r="W63" s="46"/>
      <c r="X63" s="46"/>
      <c r="Y63" s="47"/>
      <c r="Z63" s="48"/>
      <c r="AA63" s="49"/>
      <c r="AB63" s="111" t="str">
        <f>TEXT(IF($E61="","",(IF($E62="",T61/(15-(COUNTIF($E61:$S61,""))),(IF($E63="",(T61+T62)/(30-(COUNTIF($E61:$S61,"")+COUNTIF($E62:$S62,""))), (T61+T62+T63)/(45-(COUNTIF($E61:$S61,"")+COUNTIF($E62:$S62,"")+COUNTIF($E63:$S63,"")))))))),"0,00")</f>
        <v>2,20</v>
      </c>
      <c r="AC63" s="267"/>
    </row>
    <row r="64" spans="1:29" ht="15.75" customHeight="1" x14ac:dyDescent="0.25">
      <c r="A64" s="64"/>
      <c r="B64" s="185"/>
      <c r="C64" s="186"/>
      <c r="D64" s="187"/>
      <c r="E64" s="74">
        <v>1</v>
      </c>
      <c r="F64" s="60">
        <v>2</v>
      </c>
      <c r="G64" s="60">
        <v>5</v>
      </c>
      <c r="H64" s="60">
        <v>5</v>
      </c>
      <c r="I64" s="60">
        <v>5</v>
      </c>
      <c r="J64" s="60">
        <v>3</v>
      </c>
      <c r="K64" s="60">
        <v>1</v>
      </c>
      <c r="L64" s="60">
        <v>0</v>
      </c>
      <c r="M64" s="60">
        <v>1</v>
      </c>
      <c r="N64" s="60">
        <v>5</v>
      </c>
      <c r="O64" s="60"/>
      <c r="P64" s="60"/>
      <c r="Q64" s="60"/>
      <c r="R64" s="60"/>
      <c r="S64" s="60"/>
      <c r="T64" s="61">
        <f t="shared" si="2"/>
        <v>28</v>
      </c>
      <c r="U64" s="62">
        <f>SUM(T64:T67)+IF(ISNUMBER(#REF!),#REF!,0)+IF(ISNUMBER(#REF!),#REF!,0)+IF(ISNUMBER(#REF!),#REF!,0)</f>
        <v>74</v>
      </c>
      <c r="V64" s="51">
        <f>COUNTIF($E64:$S64,0)+COUNTIF($E65:$S65,0)+COUNTIF($E66:$S66,0)+COUNTIF($E67:$S67,0)</f>
        <v>6</v>
      </c>
      <c r="W64" s="51">
        <f>COUNTIF($E64:$S64,1)+COUNTIF($E65:$S65,1)+COUNTIF($E66:$S66,1)+COUNTIF($E67:$S67,1)</f>
        <v>7</v>
      </c>
      <c r="X64" s="51">
        <f>COUNTIF($E64:$S64,2)+COUNTIF($E65:$S65,2)+COUNTIF($E66:$S66,2)+COUNTIF($E67:$S67,2)</f>
        <v>2</v>
      </c>
      <c r="Y64" s="51">
        <f>COUNTIF($E64:$S64,3)+COUNTIF($E65:$S65,3)+COUNTIF($E66:$S66,3)+COUNTIF($E67:$S67,3)</f>
        <v>6</v>
      </c>
      <c r="Z64" s="51">
        <f>COUNTIF($E64:$S64,5)+COUNTIF($E65:$S65,5)+COUNTIF($E66:$S66,5)+COUNTIF($E67:$S67,5)</f>
        <v>9</v>
      </c>
      <c r="AA64" s="52">
        <f>COUNTIF($E64:$S64,"5*")+COUNTIF($E65:$S65,"5*")+COUNTIF($E66:$S66,"5*")</f>
        <v>0</v>
      </c>
      <c r="AB64" s="108">
        <f>COUNTIF($E64:$S64,20)+COUNTIF($E65:$S65,20)+COUNTIF($E66:$S66,20)</f>
        <v>0</v>
      </c>
      <c r="AC64" s="268">
        <v>3</v>
      </c>
    </row>
    <row r="65" spans="1:29" ht="15.75" customHeight="1" thickBot="1" x14ac:dyDescent="0.3">
      <c r="A65" s="255" t="s">
        <v>6</v>
      </c>
      <c r="B65" s="178"/>
      <c r="C65" s="179"/>
      <c r="D65" s="180"/>
      <c r="E65" s="63">
        <v>0</v>
      </c>
      <c r="F65" s="54">
        <v>0</v>
      </c>
      <c r="G65" s="54">
        <v>3</v>
      </c>
      <c r="H65" s="54">
        <v>2</v>
      </c>
      <c r="I65" s="54">
        <v>5</v>
      </c>
      <c r="J65" s="54">
        <v>1</v>
      </c>
      <c r="K65" s="54">
        <v>0</v>
      </c>
      <c r="L65" s="54">
        <v>0</v>
      </c>
      <c r="M65" s="54">
        <v>5</v>
      </c>
      <c r="N65" s="54">
        <v>5</v>
      </c>
      <c r="O65" s="54"/>
      <c r="P65" s="54"/>
      <c r="Q65" s="54"/>
      <c r="R65" s="54"/>
      <c r="S65" s="54"/>
      <c r="T65" s="55">
        <f t="shared" si="2"/>
        <v>21</v>
      </c>
      <c r="U65" s="56"/>
      <c r="V65" s="57"/>
      <c r="W65" s="57"/>
      <c r="X65" s="57"/>
      <c r="Y65" s="57"/>
      <c r="Z65" s="57"/>
      <c r="AA65" s="58"/>
      <c r="AB65" s="109"/>
      <c r="AC65" s="268"/>
    </row>
    <row r="66" spans="1:29" ht="15.75" customHeight="1" thickBot="1" x14ac:dyDescent="0.3">
      <c r="A66" s="255"/>
      <c r="B66" s="139">
        <v>101</v>
      </c>
      <c r="C66" s="188" t="s">
        <v>44</v>
      </c>
      <c r="D66" s="188" t="s">
        <v>45</v>
      </c>
      <c r="E66" s="75">
        <v>5</v>
      </c>
      <c r="F66" s="76">
        <v>1</v>
      </c>
      <c r="G66" s="76">
        <v>3</v>
      </c>
      <c r="H66" s="76">
        <v>3</v>
      </c>
      <c r="I66" s="76">
        <v>5</v>
      </c>
      <c r="J66" s="76">
        <v>3</v>
      </c>
      <c r="K66" s="76">
        <v>1</v>
      </c>
      <c r="L66" s="76">
        <v>0</v>
      </c>
      <c r="M66" s="76">
        <v>1</v>
      </c>
      <c r="N66" s="76">
        <v>3</v>
      </c>
      <c r="O66" s="76"/>
      <c r="P66" s="76"/>
      <c r="Q66" s="76"/>
      <c r="R66" s="76"/>
      <c r="S66" s="76"/>
      <c r="T66" s="77">
        <f t="shared" si="2"/>
        <v>25</v>
      </c>
      <c r="U66" s="78">
        <v>0.46875</v>
      </c>
      <c r="V66" s="40" t="s">
        <v>3</v>
      </c>
      <c r="W66" s="41"/>
      <c r="X66" s="41"/>
      <c r="Y66" s="42"/>
      <c r="Z66" s="42"/>
      <c r="AA66" s="43"/>
      <c r="AB66" s="110" t="str">
        <f>TEXT( (U67-U66+0.00000000000001),"[hh].mm.ss")</f>
        <v>04.58.00</v>
      </c>
      <c r="AC66" s="268"/>
    </row>
    <row r="67" spans="1:29" ht="15.75" customHeight="1" thickBot="1" x14ac:dyDescent="0.3">
      <c r="A67" s="256"/>
      <c r="B67" s="182"/>
      <c r="C67" s="183"/>
      <c r="D67" s="184"/>
      <c r="E67" s="71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3" t="str">
        <f t="shared" si="2"/>
        <v/>
      </c>
      <c r="U67" s="79">
        <v>0.67569444444444438</v>
      </c>
      <c r="V67" s="45" t="s">
        <v>12</v>
      </c>
      <c r="W67" s="46"/>
      <c r="X67" s="46"/>
      <c r="Y67" s="47"/>
      <c r="Z67" s="48"/>
      <c r="AA67" s="49"/>
      <c r="AB67" s="111" t="str">
        <f>TEXT(IF($E65="","",(IF($E66="",T65/(15-(COUNTIF($E65:$S65,""))),(IF($E67="",(T65+T66)/(30-(COUNTIF($E65:$S65,"")+COUNTIF($E66:$S66,""))), (T65+T66+T67)/(45-(COUNTIF($E65:$S65,"")+COUNTIF($E66:$S66,"")+COUNTIF($E67:$S67,"")))))))),"0,00")</f>
        <v>2,30</v>
      </c>
      <c r="AC67" s="268"/>
    </row>
    <row r="68" spans="1:29" ht="15.75" customHeight="1" x14ac:dyDescent="0.25">
      <c r="A68" s="64"/>
      <c r="B68" s="185"/>
      <c r="C68" s="186"/>
      <c r="D68" s="187"/>
      <c r="E68" s="74">
        <v>1</v>
      </c>
      <c r="F68" s="60">
        <v>3</v>
      </c>
      <c r="G68" s="60">
        <v>5</v>
      </c>
      <c r="H68" s="60">
        <v>5</v>
      </c>
      <c r="I68" s="60">
        <v>3</v>
      </c>
      <c r="J68" s="60">
        <v>3</v>
      </c>
      <c r="K68" s="60">
        <v>1</v>
      </c>
      <c r="L68" s="60">
        <v>1</v>
      </c>
      <c r="M68" s="60">
        <v>5</v>
      </c>
      <c r="N68" s="60">
        <v>5</v>
      </c>
      <c r="O68" s="60"/>
      <c r="P68" s="60"/>
      <c r="Q68" s="60"/>
      <c r="R68" s="60"/>
      <c r="S68" s="60"/>
      <c r="T68" s="61">
        <f t="shared" si="2"/>
        <v>32</v>
      </c>
      <c r="U68" s="62">
        <f>SUM(T68:T71)+IF(ISNUMBER(#REF!),#REF!,0)+IF(ISNUMBER(#REF!),#REF!,0)+IF(ISNUMBER(#REF!),#REF!,0)</f>
        <v>82</v>
      </c>
      <c r="V68" s="51">
        <f>COUNTIF($E68:$S68,0)+COUNTIF($E69:$S69,0)+COUNTIF($E70:$S70,0)+COUNTIF($E71:$S71,0)</f>
        <v>3</v>
      </c>
      <c r="W68" s="51">
        <f>COUNTIF($E68:$S68,1)+COUNTIF($E69:$S69,1)+COUNTIF($E70:$S70,1)+COUNTIF($E71:$S71,1)</f>
        <v>5</v>
      </c>
      <c r="X68" s="51">
        <f>COUNTIF($E68:$S68,2)+COUNTIF($E69:$S69,2)+COUNTIF($E70:$S70,2)+COUNTIF($E71:$S71,2)</f>
        <v>3</v>
      </c>
      <c r="Y68" s="51">
        <f>COUNTIF($E68:$S68,3)+COUNTIF($E69:$S69,3)+COUNTIF($E70:$S70,3)+COUNTIF($E71:$S71,3)</f>
        <v>12</v>
      </c>
      <c r="Z68" s="51">
        <f>COUNTIF($E68:$S68,5)+COUNTIF($E69:$S69,5)+COUNTIF($E70:$S70,5)+COUNTIF($E71:$S71,5)</f>
        <v>7</v>
      </c>
      <c r="AA68" s="52">
        <f>COUNTIF($E68:$S68,"5*")+COUNTIF($E69:$S69,"5*")+COUNTIF($E70:$S70,"5*")</f>
        <v>0</v>
      </c>
      <c r="AB68" s="108">
        <f>COUNTIF($E68:$S68,20)+COUNTIF($E69:$S69,20)+COUNTIF($E70:$S70,20)</f>
        <v>0</v>
      </c>
      <c r="AC68" s="266">
        <v>4</v>
      </c>
    </row>
    <row r="69" spans="1:29" ht="15.75" customHeight="1" thickBot="1" x14ac:dyDescent="0.3">
      <c r="A69" s="255" t="s">
        <v>6</v>
      </c>
      <c r="B69" s="178"/>
      <c r="C69" s="179"/>
      <c r="D69" s="180"/>
      <c r="E69" s="63">
        <v>2</v>
      </c>
      <c r="F69" s="54">
        <v>3</v>
      </c>
      <c r="G69" s="54">
        <v>5</v>
      </c>
      <c r="H69" s="54">
        <v>3</v>
      </c>
      <c r="I69" s="54">
        <v>3</v>
      </c>
      <c r="J69" s="54">
        <v>3</v>
      </c>
      <c r="K69" s="54">
        <v>0</v>
      </c>
      <c r="L69" s="54">
        <v>1</v>
      </c>
      <c r="M69" s="54">
        <v>3</v>
      </c>
      <c r="N69" s="54">
        <v>3</v>
      </c>
      <c r="O69" s="54"/>
      <c r="P69" s="54"/>
      <c r="Q69" s="54"/>
      <c r="R69" s="54"/>
      <c r="S69" s="54"/>
      <c r="T69" s="55">
        <f t="shared" si="2"/>
        <v>26</v>
      </c>
      <c r="U69" s="56"/>
      <c r="V69" s="57"/>
      <c r="W69" s="57"/>
      <c r="X69" s="57"/>
      <c r="Y69" s="57"/>
      <c r="Z69" s="57"/>
      <c r="AA69" s="58"/>
      <c r="AB69" s="109"/>
      <c r="AC69" s="266"/>
    </row>
    <row r="70" spans="1:29" ht="15.75" customHeight="1" thickBot="1" x14ac:dyDescent="0.3">
      <c r="A70" s="255"/>
      <c r="B70" s="139">
        <v>102</v>
      </c>
      <c r="C70" s="188" t="s">
        <v>36</v>
      </c>
      <c r="D70" s="188" t="s">
        <v>46</v>
      </c>
      <c r="E70" s="75">
        <v>0</v>
      </c>
      <c r="F70" s="76">
        <v>2</v>
      </c>
      <c r="G70" s="76">
        <v>5</v>
      </c>
      <c r="H70" s="76">
        <v>5</v>
      </c>
      <c r="I70" s="76">
        <v>2</v>
      </c>
      <c r="J70" s="76">
        <v>3</v>
      </c>
      <c r="K70" s="76">
        <v>0</v>
      </c>
      <c r="L70" s="76">
        <v>1</v>
      </c>
      <c r="M70" s="76">
        <v>3</v>
      </c>
      <c r="N70" s="76">
        <v>3</v>
      </c>
      <c r="O70" s="76"/>
      <c r="P70" s="76"/>
      <c r="Q70" s="76"/>
      <c r="R70" s="76"/>
      <c r="S70" s="76"/>
      <c r="T70" s="77">
        <f t="shared" si="2"/>
        <v>24</v>
      </c>
      <c r="U70" s="78">
        <v>0.4694444444444445</v>
      </c>
      <c r="V70" s="40" t="s">
        <v>3</v>
      </c>
      <c r="W70" s="41"/>
      <c r="X70" s="41"/>
      <c r="Y70" s="42"/>
      <c r="Z70" s="42"/>
      <c r="AA70" s="43"/>
      <c r="AB70" s="110" t="str">
        <f>TEXT( (U71-U70+0.00000000000001),"[hh].mm.ss")</f>
        <v>04.57.00</v>
      </c>
      <c r="AC70" s="266"/>
    </row>
    <row r="71" spans="1:29" ht="15.75" customHeight="1" thickBot="1" x14ac:dyDescent="0.3">
      <c r="A71" s="256"/>
      <c r="B71" s="182"/>
      <c r="C71" s="183"/>
      <c r="D71" s="184"/>
      <c r="E71" s="71"/>
      <c r="F71" s="72"/>
      <c r="G71" s="72"/>
      <c r="H71" s="72"/>
      <c r="I71" s="72"/>
      <c r="J71" s="72"/>
      <c r="K71" s="72"/>
      <c r="L71" s="72"/>
      <c r="M71" s="72"/>
      <c r="N71" s="72"/>
      <c r="O71" s="81"/>
      <c r="P71" s="81"/>
      <c r="Q71" s="81"/>
      <c r="R71" s="81"/>
      <c r="S71" s="81"/>
      <c r="T71" s="82" t="str">
        <f t="shared" si="2"/>
        <v/>
      </c>
      <c r="U71" s="83">
        <v>0.67569444444444438</v>
      </c>
      <c r="V71" s="45" t="s">
        <v>12</v>
      </c>
      <c r="W71" s="46"/>
      <c r="X71" s="46"/>
      <c r="Y71" s="47"/>
      <c r="Z71" s="48"/>
      <c r="AA71" s="49"/>
      <c r="AB71" s="111" t="str">
        <f>TEXT(IF($E69="","",(IF($E70="",T69/(15-(COUNTIF($E69:$S69,""))),(IF($E71="",(T69+T70)/(30-(COUNTIF($E69:$S69,"")+COUNTIF($E70:$S70,""))), (T69+T70+T71)/(45-(COUNTIF($E69:$S69,"")+COUNTIF($E70:$S70,"")+COUNTIF($E71:$S71,"")))))))),"0,00")</f>
        <v>2,50</v>
      </c>
      <c r="AC71" s="266"/>
    </row>
    <row r="72" spans="1:29" ht="15.75" customHeight="1" x14ac:dyDescent="0.25">
      <c r="A72" s="64"/>
      <c r="B72" s="185"/>
      <c r="C72" s="186"/>
      <c r="D72" s="187"/>
      <c r="E72" s="74">
        <v>5</v>
      </c>
      <c r="F72" s="60">
        <v>2</v>
      </c>
      <c r="G72" s="60">
        <v>5</v>
      </c>
      <c r="H72" s="60">
        <v>5</v>
      </c>
      <c r="I72" s="60">
        <v>2</v>
      </c>
      <c r="J72" s="60">
        <v>3</v>
      </c>
      <c r="K72" s="60">
        <v>1</v>
      </c>
      <c r="L72" s="60">
        <v>1</v>
      </c>
      <c r="M72" s="60">
        <v>3</v>
      </c>
      <c r="N72" s="60">
        <v>5</v>
      </c>
      <c r="O72" s="60"/>
      <c r="P72" s="60"/>
      <c r="Q72" s="60"/>
      <c r="R72" s="60"/>
      <c r="S72" s="60"/>
      <c r="T72" s="61">
        <f t="shared" si="2"/>
        <v>32</v>
      </c>
      <c r="U72" s="62">
        <f>SUM(T72:T75)+IF(ISNUMBER(#REF!),#REF!,0)+IF(ISNUMBER(#REF!),#REF!,0)+IF(ISNUMBER(#REF!),#REF!,0)</f>
        <v>88</v>
      </c>
      <c r="V72" s="51">
        <f>COUNTIF($E72:$S72,0)+COUNTIF($E73:$S73,0)+COUNTIF($E74:$S74,0)+COUNTIF($E75:$S75,0)</f>
        <v>2</v>
      </c>
      <c r="W72" s="51">
        <f>COUNTIF($E72:$S72,1)+COUNTIF($E73:$S73,1)+COUNTIF($E74:$S74,1)+COUNTIF($E75:$S75,1)</f>
        <v>4</v>
      </c>
      <c r="X72" s="51">
        <f>COUNTIF($E72:$S72,2)+COUNTIF($E73:$S73,2)+COUNTIF($E74:$S74,2)+COUNTIF($E75:$S75,2)</f>
        <v>6</v>
      </c>
      <c r="Y72" s="51">
        <f>COUNTIF($E72:$S72,3)+COUNTIF($E73:$S73,3)+COUNTIF($E74:$S74,3)+COUNTIF($E75:$S75,3)</f>
        <v>9</v>
      </c>
      <c r="Z72" s="51">
        <f>COUNTIF($E72:$S72,5)+COUNTIF($E73:$S73,5)+COUNTIF($E74:$S74,5)+COUNTIF($E75:$S75,5)</f>
        <v>9</v>
      </c>
      <c r="AA72" s="52">
        <f>COUNTIF($E72:$S72,"5*")+COUNTIF($E73:$S73,"5*")+COUNTIF($E74:$S74,"5*")</f>
        <v>0</v>
      </c>
      <c r="AB72" s="108">
        <f>COUNTIF($E72:$S72,20)+COUNTIF($E73:$S73,20)+COUNTIF($E74:$S74,20)</f>
        <v>0</v>
      </c>
      <c r="AC72" s="266">
        <v>5</v>
      </c>
    </row>
    <row r="73" spans="1:29" ht="15.75" customHeight="1" thickBot="1" x14ac:dyDescent="0.3">
      <c r="A73" s="255" t="s">
        <v>6</v>
      </c>
      <c r="B73" s="178"/>
      <c r="C73" s="179"/>
      <c r="D73" s="180"/>
      <c r="E73" s="63">
        <v>5</v>
      </c>
      <c r="F73" s="54">
        <v>5</v>
      </c>
      <c r="G73" s="54">
        <v>5</v>
      </c>
      <c r="H73" s="54">
        <v>3</v>
      </c>
      <c r="I73" s="54">
        <v>1</v>
      </c>
      <c r="J73" s="54">
        <v>2</v>
      </c>
      <c r="K73" s="54">
        <v>3</v>
      </c>
      <c r="L73" s="54">
        <v>0</v>
      </c>
      <c r="M73" s="54">
        <v>5</v>
      </c>
      <c r="N73" s="54">
        <v>2</v>
      </c>
      <c r="O73" s="54"/>
      <c r="P73" s="54"/>
      <c r="Q73" s="54"/>
      <c r="R73" s="54"/>
      <c r="S73" s="54"/>
      <c r="T73" s="55">
        <f t="shared" si="2"/>
        <v>31</v>
      </c>
      <c r="U73" s="56"/>
      <c r="V73" s="57"/>
      <c r="W73" s="57"/>
      <c r="X73" s="57"/>
      <c r="Y73" s="57"/>
      <c r="Z73" s="57"/>
      <c r="AA73" s="58"/>
      <c r="AB73" s="109"/>
      <c r="AC73" s="266"/>
    </row>
    <row r="74" spans="1:29" ht="15.75" customHeight="1" thickBot="1" x14ac:dyDescent="0.3">
      <c r="A74" s="255"/>
      <c r="B74" s="139">
        <v>103</v>
      </c>
      <c r="C74" s="188" t="s">
        <v>47</v>
      </c>
      <c r="D74" s="188" t="s">
        <v>48</v>
      </c>
      <c r="E74" s="75">
        <v>3</v>
      </c>
      <c r="F74" s="76">
        <v>2</v>
      </c>
      <c r="G74" s="76">
        <v>3</v>
      </c>
      <c r="H74" s="76">
        <v>5</v>
      </c>
      <c r="I74" s="76">
        <v>3</v>
      </c>
      <c r="J74" s="76">
        <v>2</v>
      </c>
      <c r="K74" s="76">
        <v>1</v>
      </c>
      <c r="L74" s="76">
        <v>0</v>
      </c>
      <c r="M74" s="76">
        <v>3</v>
      </c>
      <c r="N74" s="76">
        <v>3</v>
      </c>
      <c r="O74" s="76"/>
      <c r="P74" s="76"/>
      <c r="Q74" s="76"/>
      <c r="R74" s="76"/>
      <c r="S74" s="76"/>
      <c r="T74" s="77">
        <f t="shared" si="2"/>
        <v>25</v>
      </c>
      <c r="U74" s="78">
        <v>0.47013888888888888</v>
      </c>
      <c r="V74" s="40" t="s">
        <v>3</v>
      </c>
      <c r="W74" s="41"/>
      <c r="X74" s="41"/>
      <c r="Y74" s="42"/>
      <c r="Z74" s="42"/>
      <c r="AA74" s="43"/>
      <c r="AB74" s="110" t="str">
        <f>TEXT( (U75-U74+0.00000000000001),"[hh].mm.ss")</f>
        <v>05.59.00</v>
      </c>
      <c r="AC74" s="266"/>
    </row>
    <row r="75" spans="1:29" ht="15.75" customHeight="1" thickBot="1" x14ac:dyDescent="0.3">
      <c r="A75" s="256"/>
      <c r="B75" s="182"/>
      <c r="C75" s="183"/>
      <c r="D75" s="184"/>
      <c r="E75" s="71"/>
      <c r="F75" s="72"/>
      <c r="G75" s="72"/>
      <c r="H75" s="72"/>
      <c r="I75" s="72"/>
      <c r="J75" s="72"/>
      <c r="K75" s="72"/>
      <c r="L75" s="72"/>
      <c r="M75" s="72"/>
      <c r="N75" s="72"/>
      <c r="O75" s="81"/>
      <c r="P75" s="81"/>
      <c r="Q75" s="81"/>
      <c r="R75" s="81"/>
      <c r="S75" s="81"/>
      <c r="T75" s="82" t="str">
        <f t="shared" si="2"/>
        <v/>
      </c>
      <c r="U75" s="83">
        <v>0.71944444444444444</v>
      </c>
      <c r="V75" s="45" t="s">
        <v>12</v>
      </c>
      <c r="W75" s="46"/>
      <c r="X75" s="46"/>
      <c r="Y75" s="47"/>
      <c r="Z75" s="48"/>
      <c r="AA75" s="49"/>
      <c r="AB75" s="111" t="str">
        <f>TEXT(IF($E73="","",(IF($E74="",T73/(15-(COUNTIF($E73:$S73,""))),(IF($E75="",(T73+T74)/(30-(COUNTIF($E73:$S73,"")+COUNTIF($E74:$S74,""))), (T73+T74+T75)/(45-(COUNTIF($E73:$S73,"")+COUNTIF($E74:$S74,"")+COUNTIF($E75:$S75,"")))))))),"0,00")</f>
        <v>2,80</v>
      </c>
      <c r="AC75" s="266"/>
    </row>
    <row r="76" spans="1:29" ht="15.75" customHeight="1" x14ac:dyDescent="0.25">
      <c r="A76" s="64"/>
      <c r="B76" s="185"/>
      <c r="C76" s="186"/>
      <c r="D76" s="187"/>
      <c r="E76" s="74">
        <v>5</v>
      </c>
      <c r="F76" s="60">
        <v>3</v>
      </c>
      <c r="G76" s="60">
        <v>5</v>
      </c>
      <c r="H76" s="60">
        <v>3</v>
      </c>
      <c r="I76" s="60">
        <v>2</v>
      </c>
      <c r="J76" s="60">
        <v>3</v>
      </c>
      <c r="K76" s="60">
        <v>3</v>
      </c>
      <c r="L76" s="60">
        <v>2</v>
      </c>
      <c r="M76" s="60">
        <v>5</v>
      </c>
      <c r="N76" s="60">
        <v>5</v>
      </c>
      <c r="O76" s="60"/>
      <c r="P76" s="60"/>
      <c r="Q76" s="60"/>
      <c r="R76" s="60"/>
      <c r="S76" s="60"/>
      <c r="T76" s="61">
        <f t="shared" si="2"/>
        <v>36</v>
      </c>
      <c r="U76" s="62">
        <f>SUM(T76:T79)+IF(ISNUMBER(#REF!),#REF!,0)+IF(ISNUMBER(#REF!),#REF!,0)+IF(ISNUMBER(#REF!),#REF!,0)</f>
        <v>101</v>
      </c>
      <c r="V76" s="51">
        <f>COUNTIF($E76:$S76,0)+COUNTIF($E77:$S77,0)+COUNTIF($E78:$S78,0)+COUNTIF($E79:$S79,0)</f>
        <v>3</v>
      </c>
      <c r="W76" s="51">
        <f>COUNTIF($E76:$S76,1)+COUNTIF($E77:$S77,1)+COUNTIF($E78:$S78,1)+COUNTIF($E79:$S79,1)</f>
        <v>1</v>
      </c>
      <c r="X76" s="51">
        <f>COUNTIF($E76:$S76,2)+COUNTIF($E77:$S77,2)+COUNTIF($E78:$S78,2)+COUNTIF($E79:$S79,2)</f>
        <v>2</v>
      </c>
      <c r="Y76" s="51">
        <f>COUNTIF($E76:$S76,3)+COUNTIF($E77:$S77,3)+COUNTIF($E78:$S78,3)+COUNTIF($E79:$S79,3)</f>
        <v>12</v>
      </c>
      <c r="Z76" s="51">
        <f>COUNTIF($E76:$S76,5)+COUNTIF($E77:$S77,5)+COUNTIF($E78:$S78,5)+COUNTIF($E79:$S79,5)</f>
        <v>12</v>
      </c>
      <c r="AA76" s="52">
        <f>COUNTIF($E76:$S76,"5*")+COUNTIF($E77:$S77,"5*")+COUNTIF($E78:$S78,"5*")</f>
        <v>0</v>
      </c>
      <c r="AB76" s="108">
        <f>COUNTIF($E76:$S76,20)+COUNTIF($E77:$S77,20)+COUNTIF($E78:$S78,20)</f>
        <v>0</v>
      </c>
      <c r="AC76" s="266">
        <v>6</v>
      </c>
    </row>
    <row r="77" spans="1:29" ht="15.75" customHeight="1" thickBot="1" x14ac:dyDescent="0.3">
      <c r="A77" s="255" t="s">
        <v>6</v>
      </c>
      <c r="B77" s="178"/>
      <c r="C77" s="179"/>
      <c r="D77" s="180"/>
      <c r="E77" s="63">
        <v>3</v>
      </c>
      <c r="F77" s="54">
        <v>5</v>
      </c>
      <c r="G77" s="54">
        <v>5</v>
      </c>
      <c r="H77" s="54">
        <v>5</v>
      </c>
      <c r="I77" s="54">
        <v>3</v>
      </c>
      <c r="J77" s="54">
        <v>3</v>
      </c>
      <c r="K77" s="54">
        <v>3</v>
      </c>
      <c r="L77" s="54">
        <v>0</v>
      </c>
      <c r="M77" s="54">
        <v>5</v>
      </c>
      <c r="N77" s="54">
        <v>3</v>
      </c>
      <c r="O77" s="54"/>
      <c r="P77" s="54"/>
      <c r="Q77" s="54"/>
      <c r="R77" s="54"/>
      <c r="S77" s="54"/>
      <c r="T77" s="55">
        <f t="shared" si="2"/>
        <v>35</v>
      </c>
      <c r="U77" s="56"/>
      <c r="V77" s="57"/>
      <c r="W77" s="57"/>
      <c r="X77" s="57"/>
      <c r="Y77" s="57"/>
      <c r="Z77" s="57"/>
      <c r="AA77" s="58"/>
      <c r="AB77" s="109"/>
      <c r="AC77" s="266"/>
    </row>
    <row r="78" spans="1:29" ht="16.5" customHeight="1" thickBot="1" x14ac:dyDescent="0.3">
      <c r="A78" s="255"/>
      <c r="B78" s="139">
        <v>105</v>
      </c>
      <c r="C78" s="188" t="s">
        <v>50</v>
      </c>
      <c r="D78" s="188" t="s">
        <v>51</v>
      </c>
      <c r="E78" s="75">
        <v>0</v>
      </c>
      <c r="F78" s="76">
        <v>5</v>
      </c>
      <c r="G78" s="76">
        <v>3</v>
      </c>
      <c r="H78" s="76">
        <v>5</v>
      </c>
      <c r="I78" s="76">
        <v>5</v>
      </c>
      <c r="J78" s="76">
        <v>3</v>
      </c>
      <c r="K78" s="76">
        <v>1</v>
      </c>
      <c r="L78" s="76">
        <v>0</v>
      </c>
      <c r="M78" s="76">
        <v>5</v>
      </c>
      <c r="N78" s="76">
        <v>3</v>
      </c>
      <c r="O78" s="76"/>
      <c r="P78" s="76"/>
      <c r="Q78" s="76"/>
      <c r="R78" s="76"/>
      <c r="S78" s="76"/>
      <c r="T78" s="77">
        <f t="shared" si="2"/>
        <v>30</v>
      </c>
      <c r="U78" s="78">
        <v>0.47152777777777777</v>
      </c>
      <c r="V78" s="40" t="s">
        <v>3</v>
      </c>
      <c r="W78" s="41"/>
      <c r="X78" s="41"/>
      <c r="Y78" s="42"/>
      <c r="Z78" s="42"/>
      <c r="AA78" s="43"/>
      <c r="AB78" s="110" t="str">
        <f>TEXT( (U79-U78+0.00000000000001),"[hh].mm.ss")</f>
        <v>03.46.00</v>
      </c>
      <c r="AC78" s="266"/>
    </row>
    <row r="79" spans="1:29" ht="16.5" customHeight="1" thickBot="1" x14ac:dyDescent="0.3">
      <c r="A79" s="256"/>
      <c r="B79" s="182"/>
      <c r="C79" s="183"/>
      <c r="D79" s="184"/>
      <c r="E79" s="71"/>
      <c r="F79" s="72"/>
      <c r="G79" s="72"/>
      <c r="H79" s="72"/>
      <c r="I79" s="72"/>
      <c r="J79" s="72"/>
      <c r="K79" s="72"/>
      <c r="L79" s="72"/>
      <c r="M79" s="72"/>
      <c r="N79" s="72"/>
      <c r="O79" s="81"/>
      <c r="P79" s="81"/>
      <c r="Q79" s="81"/>
      <c r="R79" s="81"/>
      <c r="S79" s="81"/>
      <c r="T79" s="82" t="str">
        <f t="shared" si="2"/>
        <v/>
      </c>
      <c r="U79" s="83">
        <v>0.62847222222222221</v>
      </c>
      <c r="V79" s="45" t="s">
        <v>12</v>
      </c>
      <c r="W79" s="46"/>
      <c r="X79" s="46"/>
      <c r="Y79" s="47"/>
      <c r="Z79" s="48"/>
      <c r="AA79" s="49"/>
      <c r="AB79" s="111" t="str">
        <f>TEXT(IF($E77="","",(IF($E78="",T77/(15-(COUNTIF($E77:$S77,""))),(IF($E79="",(T77+T78)/(30-(COUNTIF($E77:$S77,"")+COUNTIF($E78:$S78,""))), (T77+T78+T79)/(45-(COUNTIF($E77:$S77,"")+COUNTIF($E78:$S78,"")+COUNTIF($E79:$S79,"")))))))),"0,00")</f>
        <v>3,25</v>
      </c>
      <c r="AC79" s="266"/>
    </row>
    <row r="80" spans="1:29" ht="15" customHeight="1" x14ac:dyDescent="0.25">
      <c r="A80" s="64"/>
      <c r="B80" s="185"/>
      <c r="C80" s="186"/>
      <c r="D80" s="187"/>
      <c r="E80" s="74">
        <v>5</v>
      </c>
      <c r="F80" s="60">
        <v>5</v>
      </c>
      <c r="G80" s="60">
        <v>5</v>
      </c>
      <c r="H80" s="60">
        <v>5</v>
      </c>
      <c r="I80" s="60">
        <v>5</v>
      </c>
      <c r="J80" s="60">
        <v>3</v>
      </c>
      <c r="K80" s="60">
        <v>2</v>
      </c>
      <c r="L80" s="60">
        <v>5</v>
      </c>
      <c r="M80" s="60">
        <v>3</v>
      </c>
      <c r="N80" s="60">
        <v>5</v>
      </c>
      <c r="O80" s="60"/>
      <c r="P80" s="60"/>
      <c r="Q80" s="60"/>
      <c r="R80" s="60"/>
      <c r="S80" s="60"/>
      <c r="T80" s="61">
        <f t="shared" si="2"/>
        <v>43</v>
      </c>
      <c r="U80" s="62">
        <f>SUM(T80:T83)+IF(ISNUMBER(#REF!),#REF!,0)+IF(ISNUMBER(#REF!),#REF!,0)+IF(ISNUMBER(#REF!),#REF!,0)</f>
        <v>117</v>
      </c>
      <c r="V80" s="51">
        <f>COUNTIF($E80:$S80,0)+COUNTIF($E81:$S81,0)+COUNTIF($E82:$S82,0)+COUNTIF($E83:$S83,0)</f>
        <v>1</v>
      </c>
      <c r="W80" s="51">
        <f>COUNTIF($E80:$S80,1)+COUNTIF($E81:$S81,1)+COUNTIF($E82:$S82,1)+COUNTIF($E83:$S83,1)</f>
        <v>0</v>
      </c>
      <c r="X80" s="51">
        <f>COUNTIF($E80:$S80,2)+COUNTIF($E81:$S81,2)+COUNTIF($E82:$S82,2)+COUNTIF($E83:$S83,2)</f>
        <v>2</v>
      </c>
      <c r="Y80" s="51">
        <f>COUNTIF($E80:$S80,3)+COUNTIF($E81:$S81,3)+COUNTIF($E82:$S82,3)+COUNTIF($E83:$S83,3)</f>
        <v>11</v>
      </c>
      <c r="Z80" s="51">
        <f>COUNTIF($E80:$S80,5)+COUNTIF($E81:$S81,5)+COUNTIF($E82:$S82,5)+COUNTIF($E83:$S83,5)</f>
        <v>16</v>
      </c>
      <c r="AA80" s="52">
        <f>COUNTIF($E80:$S80,"5*")+COUNTIF($E81:$S81,"5*")+COUNTIF($E82:$S82,"5*")</f>
        <v>0</v>
      </c>
      <c r="AB80" s="108">
        <f>COUNTIF($E80:$S80,20)+COUNTIF($E81:$S81,20)+COUNTIF($E82:$S82,20)</f>
        <v>0</v>
      </c>
      <c r="AC80" s="266">
        <v>7</v>
      </c>
    </row>
    <row r="81" spans="1:29" ht="15.75" customHeight="1" thickBot="1" x14ac:dyDescent="0.3">
      <c r="A81" s="255" t="s">
        <v>6</v>
      </c>
      <c r="B81" s="178"/>
      <c r="C81" s="179"/>
      <c r="D81" s="180"/>
      <c r="E81" s="63">
        <v>3</v>
      </c>
      <c r="F81" s="54">
        <v>5</v>
      </c>
      <c r="G81" s="54">
        <v>5</v>
      </c>
      <c r="H81" s="54">
        <v>5</v>
      </c>
      <c r="I81" s="54">
        <v>3</v>
      </c>
      <c r="J81" s="54">
        <v>3</v>
      </c>
      <c r="K81" s="54">
        <v>5</v>
      </c>
      <c r="L81" s="54">
        <v>3</v>
      </c>
      <c r="M81" s="54">
        <v>0</v>
      </c>
      <c r="N81" s="54">
        <v>5</v>
      </c>
      <c r="O81" s="54"/>
      <c r="P81" s="54"/>
      <c r="Q81" s="54"/>
      <c r="R81" s="54"/>
      <c r="S81" s="54"/>
      <c r="T81" s="55">
        <f t="shared" si="2"/>
        <v>37</v>
      </c>
      <c r="U81" s="56"/>
      <c r="V81" s="57"/>
      <c r="W81" s="57"/>
      <c r="X81" s="57"/>
      <c r="Y81" s="57"/>
      <c r="Z81" s="57"/>
      <c r="AA81" s="58"/>
      <c r="AB81" s="109"/>
      <c r="AC81" s="266"/>
    </row>
    <row r="82" spans="1:29" ht="16.5" customHeight="1" thickBot="1" x14ac:dyDescent="0.3">
      <c r="A82" s="255"/>
      <c r="B82" s="139">
        <v>104</v>
      </c>
      <c r="C82" s="188" t="s">
        <v>49</v>
      </c>
      <c r="D82" s="188" t="s">
        <v>25</v>
      </c>
      <c r="E82" s="75">
        <v>5</v>
      </c>
      <c r="F82" s="76">
        <v>3</v>
      </c>
      <c r="G82" s="76">
        <v>5</v>
      </c>
      <c r="H82" s="76">
        <v>3</v>
      </c>
      <c r="I82" s="76">
        <v>3</v>
      </c>
      <c r="J82" s="76">
        <v>5</v>
      </c>
      <c r="K82" s="76">
        <v>3</v>
      </c>
      <c r="L82" s="76">
        <v>2</v>
      </c>
      <c r="M82" s="76">
        <v>3</v>
      </c>
      <c r="N82" s="76">
        <v>5</v>
      </c>
      <c r="O82" s="76"/>
      <c r="P82" s="76"/>
      <c r="Q82" s="76"/>
      <c r="R82" s="76"/>
      <c r="S82" s="76"/>
      <c r="T82" s="77">
        <f t="shared" si="2"/>
        <v>37</v>
      </c>
      <c r="U82" s="78">
        <v>0.47083333333333338</v>
      </c>
      <c r="V82" s="40" t="s">
        <v>3</v>
      </c>
      <c r="W82" s="41"/>
      <c r="X82" s="41"/>
      <c r="Y82" s="42"/>
      <c r="Z82" s="42"/>
      <c r="AA82" s="43"/>
      <c r="AB82" s="110" t="str">
        <f>TEXT( (U83-U82+0.00000000000001),"[hh].mm.ss")</f>
        <v>05.00.00</v>
      </c>
      <c r="AC82" s="266"/>
    </row>
    <row r="83" spans="1:29" ht="15.75" customHeight="1" thickBot="1" x14ac:dyDescent="0.3">
      <c r="A83" s="256"/>
      <c r="B83" s="182"/>
      <c r="C83" s="183"/>
      <c r="D83" s="184"/>
      <c r="E83" s="71"/>
      <c r="F83" s="72"/>
      <c r="G83" s="72"/>
      <c r="H83" s="72"/>
      <c r="I83" s="72"/>
      <c r="J83" s="72"/>
      <c r="K83" s="72"/>
      <c r="L83" s="72"/>
      <c r="M83" s="72"/>
      <c r="N83" s="72"/>
      <c r="O83" s="81"/>
      <c r="P83" s="81"/>
      <c r="Q83" s="81"/>
      <c r="R83" s="81"/>
      <c r="S83" s="81"/>
      <c r="T83" s="82" t="str">
        <f t="shared" si="2"/>
        <v/>
      </c>
      <c r="U83" s="83">
        <v>0.6791666666666667</v>
      </c>
      <c r="V83" s="45" t="s">
        <v>12</v>
      </c>
      <c r="W83" s="46"/>
      <c r="X83" s="46"/>
      <c r="Y83" s="47"/>
      <c r="Z83" s="48"/>
      <c r="AA83" s="49"/>
      <c r="AB83" s="111" t="str">
        <f>TEXT(IF($E81="","",(IF($E82="",T81/(15-(COUNTIF($E81:$S81,""))),(IF($E83="",(T81+T82)/(30-(COUNTIF($E81:$S81,"")+COUNTIF($E82:$S82,""))), (T81+T82+T83)/(45-(COUNTIF($E81:$S81,"")+COUNTIF($E82:$S82,"")+COUNTIF($E83:$S83,"")))))))),"0,00")</f>
        <v>3,70</v>
      </c>
      <c r="AC83" s="266"/>
    </row>
    <row r="84" spans="1:29" ht="16.5" customHeight="1" thickBot="1" x14ac:dyDescent="0.3">
      <c r="A84" s="64"/>
      <c r="B84" s="185"/>
      <c r="C84" s="186"/>
      <c r="D84" s="187"/>
      <c r="E84" s="74">
        <v>5</v>
      </c>
      <c r="F84" s="60" t="s">
        <v>80</v>
      </c>
      <c r="G84" s="60" t="s">
        <v>80</v>
      </c>
      <c r="H84" s="60" t="s">
        <v>80</v>
      </c>
      <c r="I84" s="60" t="s">
        <v>80</v>
      </c>
      <c r="J84" s="60" t="s">
        <v>80</v>
      </c>
      <c r="K84" s="60" t="s">
        <v>80</v>
      </c>
      <c r="L84" s="60" t="s">
        <v>80</v>
      </c>
      <c r="M84" s="60" t="s">
        <v>80</v>
      </c>
      <c r="N84" s="60" t="s">
        <v>80</v>
      </c>
      <c r="O84" s="60"/>
      <c r="P84" s="60"/>
      <c r="Q84" s="60"/>
      <c r="R84" s="60"/>
      <c r="S84" s="60"/>
      <c r="T84" s="61">
        <f t="shared" ref="T84:T87" si="3">IF(E84="","",SUM(E84:S84)+(COUNTIF(E84:S84,"5*")*5))</f>
        <v>5</v>
      </c>
      <c r="U84" s="62">
        <f>SUM(T84:T87)+IF(ISNUMBER(#REF!),#REF!,0)+IF(ISNUMBER(#REF!),#REF!,0)+IF(ISNUMBER(#REF!),#REF!,0)</f>
        <v>5</v>
      </c>
      <c r="V84" s="51">
        <f>COUNTIF($E84:$S84,0)+COUNTIF($E85:$S85,0)+COUNTIF($E86:$S86,0)+COUNTIF($E87:$S87,0)</f>
        <v>0</v>
      </c>
      <c r="W84" s="51">
        <f>COUNTIF($E84:$S84,1)+COUNTIF($E85:$S85,1)+COUNTIF($E86:$S86,1)+COUNTIF($E87:$S87,1)</f>
        <v>0</v>
      </c>
      <c r="X84" s="51">
        <f>COUNTIF($E84:$S84,2)+COUNTIF($E85:$S85,2)+COUNTIF($E86:$S86,2)+COUNTIF($E87:$S87,2)</f>
        <v>0</v>
      </c>
      <c r="Y84" s="51">
        <f>COUNTIF($E84:$S84,3)+COUNTIF($E85:$S85,3)+COUNTIF($E86:$S86,3)+COUNTIF($E87:$S87,3)</f>
        <v>0</v>
      </c>
      <c r="Z84" s="51">
        <f>COUNTIF($E84:$S84,5)+COUNTIF($E85:$S85,5)+COUNTIF($E86:$S86,5)+COUNTIF($E87:$S87,5)</f>
        <v>1</v>
      </c>
      <c r="AA84" s="52">
        <f>COUNTIF($E84:$S84,"5*")+COUNTIF($E85:$S85,"5*")+COUNTIF($E86:$S86,"5*")</f>
        <v>0</v>
      </c>
      <c r="AB84" s="108">
        <f>COUNTIF($E84:$S84,20)+COUNTIF($E85:$S85,20)+COUNTIF($E86:$S86,20)</f>
        <v>0</v>
      </c>
      <c r="AC84" s="265" t="s">
        <v>81</v>
      </c>
    </row>
    <row r="85" spans="1:29" ht="15.75" customHeight="1" thickBot="1" x14ac:dyDescent="0.3">
      <c r="A85" s="255" t="s">
        <v>6</v>
      </c>
      <c r="B85" s="178"/>
      <c r="C85" s="179"/>
      <c r="D85" s="180"/>
      <c r="E85" s="60" t="s">
        <v>80</v>
      </c>
      <c r="F85" s="60" t="s">
        <v>80</v>
      </c>
      <c r="G85" s="60" t="s">
        <v>80</v>
      </c>
      <c r="H85" s="60" t="s">
        <v>80</v>
      </c>
      <c r="I85" s="60" t="s">
        <v>80</v>
      </c>
      <c r="J85" s="60" t="s">
        <v>80</v>
      </c>
      <c r="K85" s="60" t="s">
        <v>80</v>
      </c>
      <c r="L85" s="60" t="s">
        <v>80</v>
      </c>
      <c r="M85" s="60" t="s">
        <v>80</v>
      </c>
      <c r="N85" s="60" t="s">
        <v>80</v>
      </c>
      <c r="O85" s="54"/>
      <c r="P85" s="54"/>
      <c r="Q85" s="54"/>
      <c r="R85" s="54"/>
      <c r="S85" s="54"/>
      <c r="T85" s="55">
        <f t="shared" si="3"/>
        <v>0</v>
      </c>
      <c r="U85" s="56"/>
      <c r="V85" s="57"/>
      <c r="W85" s="57"/>
      <c r="X85" s="57"/>
      <c r="Y85" s="57"/>
      <c r="Z85" s="57"/>
      <c r="AA85" s="58"/>
      <c r="AB85" s="109"/>
      <c r="AC85" s="265"/>
    </row>
    <row r="86" spans="1:29" ht="15.75" customHeight="1" thickBot="1" x14ac:dyDescent="0.3">
      <c r="A86" s="255"/>
      <c r="B86" s="189">
        <v>107</v>
      </c>
      <c r="C86" s="190" t="s">
        <v>54</v>
      </c>
      <c r="D86" s="191" t="s">
        <v>55</v>
      </c>
      <c r="E86" s="60" t="s">
        <v>80</v>
      </c>
      <c r="F86" s="60" t="s">
        <v>80</v>
      </c>
      <c r="G86" s="60" t="s">
        <v>80</v>
      </c>
      <c r="H86" s="60" t="s">
        <v>80</v>
      </c>
      <c r="I86" s="60" t="s">
        <v>80</v>
      </c>
      <c r="J86" s="60" t="s">
        <v>80</v>
      </c>
      <c r="K86" s="60" t="s">
        <v>80</v>
      </c>
      <c r="L86" s="60" t="s">
        <v>80</v>
      </c>
      <c r="M86" s="60" t="s">
        <v>80</v>
      </c>
      <c r="N86" s="60" t="s">
        <v>80</v>
      </c>
      <c r="O86" s="76"/>
      <c r="P86" s="76"/>
      <c r="Q86" s="76"/>
      <c r="R86" s="76"/>
      <c r="S86" s="76"/>
      <c r="T86" s="77">
        <f t="shared" si="3"/>
        <v>0</v>
      </c>
      <c r="U86" s="78">
        <v>0.47291666666666665</v>
      </c>
      <c r="V86" s="40" t="s">
        <v>3</v>
      </c>
      <c r="W86" s="41"/>
      <c r="X86" s="41"/>
      <c r="Y86" s="42"/>
      <c r="Z86" s="42"/>
      <c r="AA86" s="43"/>
      <c r="AB86" s="110" t="e">
        <f>TEXT( (U87-U86+0.00000000000001),"[hh].mm.ss")</f>
        <v>#VALUE!</v>
      </c>
      <c r="AC86" s="265"/>
    </row>
    <row r="87" spans="1:29" ht="15.75" customHeight="1" thickBot="1" x14ac:dyDescent="0.3">
      <c r="A87" s="256"/>
      <c r="B87" s="182"/>
      <c r="C87" s="183"/>
      <c r="D87" s="184"/>
      <c r="E87" s="80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2" t="str">
        <f t="shared" si="3"/>
        <v/>
      </c>
      <c r="U87" s="83"/>
      <c r="V87" s="45" t="s">
        <v>12</v>
      </c>
      <c r="W87" s="46"/>
      <c r="X87" s="46"/>
      <c r="Y87" s="47"/>
      <c r="Z87" s="48"/>
      <c r="AA87" s="49"/>
      <c r="AB87" s="111" t="str">
        <f>TEXT(IF($E85="","",(IF($E86="",T85/(15-(COUNTIF($E85:$S85,""))),(IF($E87="",(T85+T86)/(30-(COUNTIF($E85:$S85,"")+COUNTIF($E86:$S86,""))), (T85+T86+T87)/(45-(COUNTIF($E85:$S85,"")+COUNTIF($E86:$S86,"")+COUNTIF($E87:$S87,"")))))))),"0,00")</f>
        <v>0,00</v>
      </c>
      <c r="AC87" s="265"/>
    </row>
    <row r="88" spans="1:29" ht="59.25" customHeight="1" thickBot="1" x14ac:dyDescent="0.25">
      <c r="A88" s="204"/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205"/>
    </row>
    <row r="89" spans="1:29" ht="15" customHeight="1" x14ac:dyDescent="0.25">
      <c r="A89" s="144" t="s">
        <v>79</v>
      </c>
      <c r="B89" s="68" t="s">
        <v>16</v>
      </c>
      <c r="C89" s="69"/>
      <c r="D89" s="70" t="s">
        <v>20</v>
      </c>
      <c r="E89" s="116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8" t="s">
        <v>0</v>
      </c>
      <c r="U89" s="119"/>
      <c r="V89" s="120" t="s">
        <v>10</v>
      </c>
      <c r="W89" s="121"/>
      <c r="X89" s="121"/>
      <c r="Y89" s="122"/>
      <c r="Z89" s="122"/>
      <c r="AA89" s="122"/>
      <c r="AB89" s="123"/>
      <c r="AC89" s="205"/>
    </row>
    <row r="90" spans="1:29" ht="15.75" customHeight="1" thickBot="1" x14ac:dyDescent="0.3">
      <c r="A90" s="146"/>
      <c r="B90" s="103" t="s">
        <v>17</v>
      </c>
      <c r="C90" s="104"/>
      <c r="D90" s="105"/>
      <c r="E90" s="125">
        <v>1</v>
      </c>
      <c r="F90" s="33">
        <v>2</v>
      </c>
      <c r="G90" s="33">
        <v>3</v>
      </c>
      <c r="H90" s="33">
        <v>4</v>
      </c>
      <c r="I90" s="33">
        <v>5</v>
      </c>
      <c r="J90" s="33">
        <v>6</v>
      </c>
      <c r="K90" s="33">
        <v>7</v>
      </c>
      <c r="L90" s="33">
        <v>8</v>
      </c>
      <c r="M90" s="33">
        <v>9</v>
      </c>
      <c r="N90" s="33">
        <v>10</v>
      </c>
      <c r="O90" s="33">
        <v>11</v>
      </c>
      <c r="P90" s="33">
        <v>12</v>
      </c>
      <c r="Q90" s="33">
        <v>13</v>
      </c>
      <c r="R90" s="33">
        <v>14</v>
      </c>
      <c r="S90" s="33">
        <v>15</v>
      </c>
      <c r="T90" s="34" t="s">
        <v>8</v>
      </c>
      <c r="U90" s="35" t="s">
        <v>9</v>
      </c>
      <c r="V90" s="36">
        <v>0</v>
      </c>
      <c r="W90" s="37">
        <v>1</v>
      </c>
      <c r="X90" s="37">
        <v>2</v>
      </c>
      <c r="Y90" s="37">
        <v>3</v>
      </c>
      <c r="Z90" s="37">
        <v>5</v>
      </c>
      <c r="AA90" s="38" t="s">
        <v>2</v>
      </c>
      <c r="AB90" s="126">
        <v>20</v>
      </c>
      <c r="AC90" s="205"/>
    </row>
    <row r="91" spans="1:29" ht="15.75" customHeight="1" x14ac:dyDescent="0.25">
      <c r="A91" s="64"/>
      <c r="B91" s="185"/>
      <c r="C91" s="186"/>
      <c r="D91" s="187"/>
      <c r="E91" s="74">
        <v>0</v>
      </c>
      <c r="F91" s="60">
        <v>0</v>
      </c>
      <c r="G91" s="60">
        <v>0</v>
      </c>
      <c r="H91" s="60">
        <v>0</v>
      </c>
      <c r="I91" s="60">
        <v>1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/>
      <c r="P91" s="60"/>
      <c r="Q91" s="60"/>
      <c r="R91" s="60"/>
      <c r="S91" s="60"/>
      <c r="T91" s="61">
        <f t="shared" ref="T91:T114" si="4">IF(E91="","",SUM(E91:S91)+(COUNTIF(E91:S91,"5*")*5))</f>
        <v>1</v>
      </c>
      <c r="U91" s="62">
        <f>SUM(T91:T94)+IF(ISNUMBER(#REF!),#REF!,0)+IF(ISNUMBER(#REF!),#REF!,0)+IF(ISNUMBER(#REF!),#REF!,0)</f>
        <v>1</v>
      </c>
      <c r="V91" s="51">
        <f>COUNTIF($E91:$S91,0)+COUNTIF($E92:$S92,0)+COUNTIF($E93:$S93,0)+COUNTIF($E94:$S94,0)</f>
        <v>29</v>
      </c>
      <c r="W91" s="51">
        <f>COUNTIF($E91:$S91,1)+COUNTIF($E92:$S92,1)+COUNTIF($E93:$S93,1)+COUNTIF($E94:$S94,1)</f>
        <v>1</v>
      </c>
      <c r="X91" s="51">
        <f>COUNTIF($E91:$S91,2)+COUNTIF($E92:$S92,2)+COUNTIF($E93:$S93,2)+COUNTIF($E94:$S94,2)</f>
        <v>0</v>
      </c>
      <c r="Y91" s="51">
        <f>COUNTIF($E91:$S91,3)+COUNTIF($E92:$S92,3)+COUNTIF($E93:$S93,3)+COUNTIF($E94:$S94,3)</f>
        <v>0</v>
      </c>
      <c r="Z91" s="51">
        <f>COUNTIF($E91:$S91,5)+COUNTIF($E92:$S92,5)+COUNTIF($E93:$S93,5)+COUNTIF($E94:$S94,5)</f>
        <v>0</v>
      </c>
      <c r="AA91" s="52">
        <f>COUNTIF($E91:$S91,"5*")+COUNTIF($E92:$S92,"5*")+COUNTIF($E93:$S93,"5*")</f>
        <v>0</v>
      </c>
      <c r="AB91" s="108">
        <f>COUNTIF($E91:$S91,20)+COUNTIF($E92:$S92,20)+COUNTIF($E93:$S93,20)</f>
        <v>0</v>
      </c>
      <c r="AC91" s="264">
        <v>1</v>
      </c>
    </row>
    <row r="92" spans="1:29" ht="15.75" customHeight="1" thickBot="1" x14ac:dyDescent="0.3">
      <c r="A92" s="255" t="s">
        <v>14</v>
      </c>
      <c r="B92" s="178"/>
      <c r="C92" s="179"/>
      <c r="D92" s="180"/>
      <c r="E92" s="63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/>
      <c r="P92" s="54"/>
      <c r="Q92" s="54"/>
      <c r="R92" s="54"/>
      <c r="S92" s="54"/>
      <c r="T92" s="55">
        <f t="shared" si="4"/>
        <v>0</v>
      </c>
      <c r="U92" s="56"/>
      <c r="V92" s="57"/>
      <c r="W92" s="57"/>
      <c r="X92" s="57"/>
      <c r="Y92" s="57"/>
      <c r="Z92" s="57"/>
      <c r="AA92" s="58"/>
      <c r="AB92" s="109"/>
      <c r="AC92" s="264"/>
    </row>
    <row r="93" spans="1:29" ht="16.5" customHeight="1" thickBot="1" x14ac:dyDescent="0.3">
      <c r="A93" s="255"/>
      <c r="B93" s="140">
        <v>203</v>
      </c>
      <c r="C93" s="192" t="s">
        <v>60</v>
      </c>
      <c r="D93" s="192" t="s">
        <v>61</v>
      </c>
      <c r="E93" s="75">
        <v>0</v>
      </c>
      <c r="F93" s="157">
        <v>0</v>
      </c>
      <c r="G93" s="157">
        <v>0</v>
      </c>
      <c r="H93" s="157">
        <v>0</v>
      </c>
      <c r="I93" s="157">
        <v>0</v>
      </c>
      <c r="J93" s="157">
        <v>0</v>
      </c>
      <c r="K93" s="157">
        <v>0</v>
      </c>
      <c r="L93" s="157">
        <v>0</v>
      </c>
      <c r="M93" s="157">
        <v>0</v>
      </c>
      <c r="N93" s="157">
        <v>0</v>
      </c>
      <c r="O93" s="157"/>
      <c r="P93" s="76"/>
      <c r="Q93" s="76"/>
      <c r="R93" s="76"/>
      <c r="S93" s="76"/>
      <c r="T93" s="77">
        <f t="shared" si="4"/>
        <v>0</v>
      </c>
      <c r="U93" s="78">
        <v>0.46319444444444446</v>
      </c>
      <c r="V93" s="40" t="s">
        <v>3</v>
      </c>
      <c r="W93" s="41"/>
      <c r="X93" s="41"/>
      <c r="Y93" s="42"/>
      <c r="Z93" s="42"/>
      <c r="AA93" s="43"/>
      <c r="AB93" s="110" t="str">
        <f>TEXT( (U94-U93+0.00000000000001),"[hh].mm.ss")</f>
        <v>03.59.00</v>
      </c>
      <c r="AC93" s="264"/>
    </row>
    <row r="94" spans="1:29" ht="16.5" customHeight="1" thickBot="1" x14ac:dyDescent="0.3">
      <c r="A94" s="256"/>
      <c r="B94" s="182"/>
      <c r="C94" s="183"/>
      <c r="D94" s="184"/>
      <c r="E94" s="71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3" t="str">
        <f t="shared" si="4"/>
        <v/>
      </c>
      <c r="U94" s="79">
        <v>0.62916666666666665</v>
      </c>
      <c r="V94" s="45" t="s">
        <v>12</v>
      </c>
      <c r="W94" s="46"/>
      <c r="X94" s="46"/>
      <c r="Y94" s="47"/>
      <c r="Z94" s="48"/>
      <c r="AA94" s="49"/>
      <c r="AB94" s="111" t="str">
        <f>TEXT(IF($E92="","",(IF($E93="",T92/(15-(COUNTIF($E92:$S92,""))),(IF($E94="",(T92+T93)/(30-(COUNTIF($E92:$S92,"")+COUNTIF($E93:$S93,""))), (T92+T93+T94)/(45-(COUNTIF($E92:$S92,"")+COUNTIF($E93:$S93,"")+COUNTIF($E94:$S94,"")))))))),"0,00")</f>
        <v>0,00</v>
      </c>
      <c r="AC94" s="264"/>
    </row>
    <row r="95" spans="1:29" ht="15.75" customHeight="1" x14ac:dyDescent="0.25">
      <c r="A95" s="64"/>
      <c r="B95" s="185"/>
      <c r="C95" s="186"/>
      <c r="D95" s="187"/>
      <c r="E95" s="142">
        <v>0</v>
      </c>
      <c r="F95" s="72">
        <v>0</v>
      </c>
      <c r="G95" s="72">
        <v>1</v>
      </c>
      <c r="H95" s="72">
        <v>1</v>
      </c>
      <c r="I95" s="72">
        <v>2</v>
      </c>
      <c r="J95" s="72">
        <v>1</v>
      </c>
      <c r="K95" s="72">
        <v>0</v>
      </c>
      <c r="L95" s="72">
        <v>3</v>
      </c>
      <c r="M95" s="72">
        <v>0</v>
      </c>
      <c r="N95" s="72">
        <v>0</v>
      </c>
      <c r="O95" s="72"/>
      <c r="P95" s="72"/>
      <c r="Q95" s="72"/>
      <c r="R95" s="72"/>
      <c r="S95" s="72"/>
      <c r="T95" s="73">
        <f t="shared" si="4"/>
        <v>8</v>
      </c>
      <c r="U95" s="62">
        <f>SUM(T95:T98)+IF(ISNUMBER(#REF!),#REF!,0)+IF(ISNUMBER(#REF!),#REF!,0)+IF(ISNUMBER(#REF!),#REF!,0)</f>
        <v>17</v>
      </c>
      <c r="V95" s="51">
        <f>COUNTIF($E95:$S95,0)+COUNTIF($E96:$S96,0)+COUNTIF($E97:$S97,0)+COUNTIF($E98:$S98,0)</f>
        <v>20</v>
      </c>
      <c r="W95" s="51">
        <f>COUNTIF($E95:$S95,1)+COUNTIF($E96:$S96,1)+COUNTIF($E97:$S97,1)+COUNTIF($E98:$S98,1)</f>
        <v>5</v>
      </c>
      <c r="X95" s="51">
        <f>COUNTIF($E95:$S95,2)+COUNTIF($E96:$S96,2)+COUNTIF($E97:$S97,2)+COUNTIF($E98:$S98,2)</f>
        <v>3</v>
      </c>
      <c r="Y95" s="51">
        <f>COUNTIF($E95:$S95,3)+COUNTIF($E96:$S96,3)+COUNTIF($E97:$S97,3)+COUNTIF($E98:$S98,3)</f>
        <v>2</v>
      </c>
      <c r="Z95" s="51">
        <f>COUNTIF($E95:$S95,5)+COUNTIF($E96:$S96,5)+COUNTIF($E97:$S97,5)+COUNTIF($E98:$S98,5)</f>
        <v>0</v>
      </c>
      <c r="AA95" s="52">
        <f>COUNTIF($E95:$S95,"5*")+COUNTIF($E96:$S96,"5*")+COUNTIF($E97:$S97,"5*")</f>
        <v>0</v>
      </c>
      <c r="AB95" s="108">
        <f>COUNTIF($E95:$S95,20)+COUNTIF($E96:$S96,20)+COUNTIF($E97:$S97,20)</f>
        <v>0</v>
      </c>
      <c r="AC95" s="267">
        <v>2</v>
      </c>
    </row>
    <row r="96" spans="1:29" ht="15" customHeight="1" thickBot="1" x14ac:dyDescent="0.3">
      <c r="A96" s="255" t="s">
        <v>14</v>
      </c>
      <c r="B96" s="178"/>
      <c r="C96" s="179"/>
      <c r="D96" s="180"/>
      <c r="E96" s="63">
        <v>0</v>
      </c>
      <c r="F96" s="54">
        <v>0</v>
      </c>
      <c r="G96" s="54">
        <v>0</v>
      </c>
      <c r="H96" s="54">
        <v>0</v>
      </c>
      <c r="I96" s="54">
        <v>3</v>
      </c>
      <c r="J96" s="54">
        <v>0</v>
      </c>
      <c r="K96" s="54">
        <v>2</v>
      </c>
      <c r="L96" s="54">
        <v>0</v>
      </c>
      <c r="M96" s="54">
        <v>0</v>
      </c>
      <c r="N96" s="54">
        <v>0</v>
      </c>
      <c r="O96" s="54"/>
      <c r="P96" s="54"/>
      <c r="Q96" s="54"/>
      <c r="R96" s="54"/>
      <c r="S96" s="54"/>
      <c r="T96" s="55">
        <f t="shared" si="4"/>
        <v>5</v>
      </c>
      <c r="U96" s="56"/>
      <c r="V96" s="57"/>
      <c r="W96" s="57"/>
      <c r="X96" s="57"/>
      <c r="Y96" s="57"/>
      <c r="Z96" s="57"/>
      <c r="AA96" s="58"/>
      <c r="AB96" s="109"/>
      <c r="AC96" s="267"/>
    </row>
    <row r="97" spans="1:29" ht="15.75" customHeight="1" thickBot="1" x14ac:dyDescent="0.3">
      <c r="A97" s="255"/>
      <c r="B97" s="140">
        <v>208</v>
      </c>
      <c r="C97" s="192" t="s">
        <v>67</v>
      </c>
      <c r="D97" s="192" t="s">
        <v>68</v>
      </c>
      <c r="E97" s="75">
        <v>0</v>
      </c>
      <c r="F97" s="76">
        <v>0</v>
      </c>
      <c r="G97" s="76">
        <v>0</v>
      </c>
      <c r="H97" s="76">
        <v>1</v>
      </c>
      <c r="I97" s="76">
        <v>2</v>
      </c>
      <c r="J97" s="76">
        <v>0</v>
      </c>
      <c r="K97" s="76">
        <v>0</v>
      </c>
      <c r="L97" s="76">
        <v>1</v>
      </c>
      <c r="M97" s="76">
        <v>0</v>
      </c>
      <c r="N97" s="76">
        <v>0</v>
      </c>
      <c r="O97" s="76"/>
      <c r="P97" s="76"/>
      <c r="Q97" s="76"/>
      <c r="R97" s="76"/>
      <c r="S97" s="76"/>
      <c r="T97" s="77">
        <f t="shared" si="4"/>
        <v>4</v>
      </c>
      <c r="U97" s="78">
        <v>0.46666666666666662</v>
      </c>
      <c r="V97" s="40" t="s">
        <v>3</v>
      </c>
      <c r="W97" s="41"/>
      <c r="X97" s="41"/>
      <c r="Y97" s="42"/>
      <c r="Z97" s="42"/>
      <c r="AA97" s="43"/>
      <c r="AB97" s="110" t="str">
        <f>TEXT( (U98-U97+0.00000000000001),"[hh].mm.ss")</f>
        <v>03.26.00</v>
      </c>
      <c r="AC97" s="267"/>
    </row>
    <row r="98" spans="1:29" ht="15.75" customHeight="1" thickBot="1" x14ac:dyDescent="0.3">
      <c r="A98" s="256"/>
      <c r="B98" s="182"/>
      <c r="C98" s="183"/>
      <c r="D98" s="184"/>
      <c r="E98" s="71"/>
      <c r="F98" s="72"/>
      <c r="G98" s="72"/>
      <c r="H98" s="72"/>
      <c r="I98" s="72"/>
      <c r="J98" s="72"/>
      <c r="K98" s="72"/>
      <c r="L98" s="72"/>
      <c r="M98" s="72"/>
      <c r="N98" s="72"/>
      <c r="O98" s="81"/>
      <c r="P98" s="81"/>
      <c r="Q98" s="81"/>
      <c r="R98" s="81"/>
      <c r="S98" s="81"/>
      <c r="T98" s="82" t="str">
        <f t="shared" si="4"/>
        <v/>
      </c>
      <c r="U98" s="83">
        <v>0.60972222222222217</v>
      </c>
      <c r="V98" s="45" t="s">
        <v>12</v>
      </c>
      <c r="W98" s="46"/>
      <c r="X98" s="46"/>
      <c r="Y98" s="47"/>
      <c r="Z98" s="48"/>
      <c r="AA98" s="49"/>
      <c r="AB98" s="111" t="str">
        <f>TEXT(IF($E96="","",(IF($E97="",T96/(15-(COUNTIF($E96:$S96,""))),(IF($E98="",(T96+T97)/(30-(COUNTIF($E96:$S96,"")+COUNTIF($E97:$S97,""))), (T96+T97+T98)/(45-(COUNTIF($E96:$S96,"")+COUNTIF($E97:$S97,"")+COUNTIF($E98:$S98,"")))))))),"0,00")</f>
        <v>0,45</v>
      </c>
      <c r="AC98" s="267"/>
    </row>
    <row r="99" spans="1:29" ht="15.75" customHeight="1" x14ac:dyDescent="0.25">
      <c r="A99" s="64"/>
      <c r="B99" s="185"/>
      <c r="C99" s="186"/>
      <c r="D99" s="187"/>
      <c r="E99" s="74">
        <v>0</v>
      </c>
      <c r="F99" s="60">
        <v>0</v>
      </c>
      <c r="G99" s="60">
        <v>0</v>
      </c>
      <c r="H99" s="60">
        <v>1</v>
      </c>
      <c r="I99" s="60">
        <v>2</v>
      </c>
      <c r="J99" s="60">
        <v>0</v>
      </c>
      <c r="K99" s="60">
        <v>5</v>
      </c>
      <c r="L99" s="60">
        <v>3</v>
      </c>
      <c r="M99" s="60">
        <v>0</v>
      </c>
      <c r="N99" s="60">
        <v>0</v>
      </c>
      <c r="O99" s="60"/>
      <c r="P99" s="60"/>
      <c r="Q99" s="60"/>
      <c r="R99" s="60"/>
      <c r="S99" s="60"/>
      <c r="T99" s="61">
        <f t="shared" si="4"/>
        <v>11</v>
      </c>
      <c r="U99" s="62">
        <f>SUM(T99:T102)+IF(ISNUMBER(#REF!),#REF!,0)+IF(ISNUMBER(#REF!),#REF!,0)+IF(ISNUMBER(#REF!),#REF!,0)</f>
        <v>29</v>
      </c>
      <c r="V99" s="51">
        <f>COUNTIF($E99:$S99,0)+COUNTIF($E100:$S100,0)+COUNTIF($E101:$S101,0)+COUNTIF($E102:$S102,0)</f>
        <v>17</v>
      </c>
      <c r="W99" s="51">
        <f>COUNTIF($E99:$S99,1)+COUNTIF($E100:$S100,1)+COUNTIF($E101:$S101,1)+COUNTIF($E102:$S102,1)</f>
        <v>6</v>
      </c>
      <c r="X99" s="51">
        <f>COUNTIF($E99:$S99,2)+COUNTIF($E100:$S100,2)+COUNTIF($E101:$S101,2)+COUNTIF($E102:$S102,2)</f>
        <v>2</v>
      </c>
      <c r="Y99" s="51">
        <f>COUNTIF($E99:$S99,3)+COUNTIF($E100:$S100,3)+COUNTIF($E101:$S101,3)+COUNTIF($E102:$S102,3)</f>
        <v>3</v>
      </c>
      <c r="Z99" s="51">
        <f>COUNTIF($E99:$S99,5)+COUNTIF($E100:$S100,5)+COUNTIF($E101:$S101,5)+COUNTIF($E102:$S102,5)</f>
        <v>2</v>
      </c>
      <c r="AA99" s="52">
        <f>COUNTIF($E99:$S99,"5*")+COUNTIF($E100:$S100,"5*")+COUNTIF($E101:$S101,"5*")</f>
        <v>0</v>
      </c>
      <c r="AB99" s="108">
        <f>COUNTIF($E99:$S99,20)+COUNTIF($E100:$S100,20)+COUNTIF($E101:$S101,20)</f>
        <v>0</v>
      </c>
      <c r="AC99" s="268">
        <v>3</v>
      </c>
    </row>
    <row r="100" spans="1:29" ht="15" customHeight="1" thickBot="1" x14ac:dyDescent="0.3">
      <c r="A100" s="255" t="s">
        <v>14</v>
      </c>
      <c r="B100" s="178"/>
      <c r="C100" s="179"/>
      <c r="D100" s="180"/>
      <c r="E100" s="63">
        <v>0</v>
      </c>
      <c r="F100" s="54">
        <v>0</v>
      </c>
      <c r="G100" s="54">
        <v>0</v>
      </c>
      <c r="H100" s="54">
        <v>1</v>
      </c>
      <c r="I100" s="54">
        <v>3</v>
      </c>
      <c r="J100" s="54">
        <v>0</v>
      </c>
      <c r="K100" s="54">
        <v>2</v>
      </c>
      <c r="L100" s="54">
        <v>5</v>
      </c>
      <c r="M100" s="54">
        <v>1</v>
      </c>
      <c r="N100" s="54">
        <v>0</v>
      </c>
      <c r="O100" s="54"/>
      <c r="P100" s="54"/>
      <c r="Q100" s="54"/>
      <c r="R100" s="54"/>
      <c r="S100" s="54"/>
      <c r="T100" s="55">
        <f t="shared" si="4"/>
        <v>12</v>
      </c>
      <c r="U100" s="56"/>
      <c r="V100" s="57"/>
      <c r="W100" s="57"/>
      <c r="X100" s="57"/>
      <c r="Y100" s="57"/>
      <c r="Z100" s="57"/>
      <c r="AA100" s="58"/>
      <c r="AB100" s="109"/>
      <c r="AC100" s="268"/>
    </row>
    <row r="101" spans="1:29" ht="15.75" customHeight="1" thickBot="1" x14ac:dyDescent="0.3">
      <c r="A101" s="255"/>
      <c r="B101" s="140">
        <v>204</v>
      </c>
      <c r="C101" s="192" t="s">
        <v>55</v>
      </c>
      <c r="D101" s="192" t="s">
        <v>62</v>
      </c>
      <c r="E101" s="75">
        <v>0</v>
      </c>
      <c r="F101" s="76">
        <v>0</v>
      </c>
      <c r="G101" s="76">
        <v>1</v>
      </c>
      <c r="H101" s="76">
        <v>0</v>
      </c>
      <c r="I101" s="76">
        <v>1</v>
      </c>
      <c r="J101" s="76">
        <v>1</v>
      </c>
      <c r="K101" s="76">
        <v>0</v>
      </c>
      <c r="L101" s="76">
        <v>3</v>
      </c>
      <c r="M101" s="76">
        <v>0</v>
      </c>
      <c r="N101" s="76">
        <v>0</v>
      </c>
      <c r="O101" s="76"/>
      <c r="P101" s="76"/>
      <c r="Q101" s="76"/>
      <c r="R101" s="76"/>
      <c r="S101" s="76"/>
      <c r="T101" s="77">
        <f t="shared" si="4"/>
        <v>6</v>
      </c>
      <c r="U101" s="78">
        <v>0.46388888888888885</v>
      </c>
      <c r="V101" s="40" t="s">
        <v>3</v>
      </c>
      <c r="W101" s="41"/>
      <c r="X101" s="41"/>
      <c r="Y101" s="42"/>
      <c r="Z101" s="42"/>
      <c r="AA101" s="43"/>
      <c r="AB101" s="110" t="str">
        <f>TEXT( (U102-U101+0.00000000000001),"[hh].mm.ss")</f>
        <v>03.38.00</v>
      </c>
      <c r="AC101" s="268"/>
    </row>
    <row r="102" spans="1:29" ht="15.75" customHeight="1" thickBot="1" x14ac:dyDescent="0.3">
      <c r="A102" s="256"/>
      <c r="B102" s="182"/>
      <c r="C102" s="183"/>
      <c r="D102" s="184"/>
      <c r="E102" s="71"/>
      <c r="F102" s="72"/>
      <c r="G102" s="72"/>
      <c r="H102" s="72"/>
      <c r="I102" s="72"/>
      <c r="J102" s="72"/>
      <c r="K102" s="72"/>
      <c r="L102" s="72"/>
      <c r="M102" s="72"/>
      <c r="N102" s="72"/>
      <c r="O102" s="81"/>
      <c r="P102" s="81"/>
      <c r="Q102" s="81"/>
      <c r="R102" s="81"/>
      <c r="S102" s="81"/>
      <c r="T102" s="82" t="str">
        <f t="shared" si="4"/>
        <v/>
      </c>
      <c r="U102" s="83">
        <v>0.61527777777777781</v>
      </c>
      <c r="V102" s="45" t="s">
        <v>12</v>
      </c>
      <c r="W102" s="46"/>
      <c r="X102" s="46"/>
      <c r="Y102" s="47"/>
      <c r="Z102" s="48"/>
      <c r="AA102" s="49"/>
      <c r="AB102" s="111" t="str">
        <f>TEXT(IF($E100="","",(IF($E101="",T100/(15-(COUNTIF($E100:$S100,""))),(IF($E102="",(T100+T101)/(30-(COUNTIF($E100:$S100,"")+COUNTIF($E101:$S101,""))), (T100+T101+T102)/(45-(COUNTIF($E100:$S100,"")+COUNTIF($E101:$S101,"")+COUNTIF($E102:$S102,"")))))))),"0,00")</f>
        <v>0,90</v>
      </c>
      <c r="AC102" s="268"/>
    </row>
    <row r="103" spans="1:29" ht="15.75" customHeight="1" x14ac:dyDescent="0.25">
      <c r="A103" s="64"/>
      <c r="B103" s="185"/>
      <c r="C103" s="186"/>
      <c r="D103" s="187"/>
      <c r="E103" s="142">
        <v>2</v>
      </c>
      <c r="F103" s="72">
        <v>3</v>
      </c>
      <c r="G103" s="72">
        <v>1</v>
      </c>
      <c r="H103" s="72">
        <v>3</v>
      </c>
      <c r="I103" s="72">
        <v>2</v>
      </c>
      <c r="J103" s="72">
        <v>3</v>
      </c>
      <c r="K103" s="72">
        <v>3</v>
      </c>
      <c r="L103" s="72">
        <v>3</v>
      </c>
      <c r="M103" s="72">
        <v>3</v>
      </c>
      <c r="N103" s="72">
        <v>1</v>
      </c>
      <c r="O103" s="72"/>
      <c r="P103" s="72"/>
      <c r="Q103" s="72"/>
      <c r="R103" s="72"/>
      <c r="S103" s="72"/>
      <c r="T103" s="73">
        <f t="shared" si="4"/>
        <v>24</v>
      </c>
      <c r="U103" s="62">
        <f>SUM(T103:T106)+IF(ISNUMBER(#REF!),#REF!,0)+IF(ISNUMBER(#REF!),#REF!,0)+IF(ISNUMBER(#REF!),#REF!,0)</f>
        <v>66</v>
      </c>
      <c r="V103" s="51">
        <f>COUNTIF($E103:$S103,0)+COUNTIF($E104:$S104,0)+COUNTIF($E105:$S105,0)+COUNTIF($E106:$S106,0)</f>
        <v>2</v>
      </c>
      <c r="W103" s="51">
        <f>COUNTIF($E103:$S103,1)+COUNTIF($E104:$S104,1)+COUNTIF($E105:$S105,1)+COUNTIF($E106:$S106,1)</f>
        <v>6</v>
      </c>
      <c r="X103" s="51">
        <f>COUNTIF($E103:$S103,2)+COUNTIF($E104:$S104,2)+COUNTIF($E105:$S105,2)+COUNTIF($E106:$S106,2)</f>
        <v>6</v>
      </c>
      <c r="Y103" s="51">
        <f>COUNTIF($E103:$S103,3)+COUNTIF($E104:$S104,3)+COUNTIF($E105:$S105,3)+COUNTIF($E106:$S106,3)</f>
        <v>16</v>
      </c>
      <c r="Z103" s="51">
        <f>COUNTIF($E103:$S103,5)+COUNTIF($E104:$S104,5)+COUNTIF($E105:$S105,5)+COUNTIF($E106:$S106,5)</f>
        <v>0</v>
      </c>
      <c r="AA103" s="52">
        <f>COUNTIF($E103:$S103,"5*")+COUNTIF($E104:$S104,"5*")+COUNTIF($E105:$S105,"5*")</f>
        <v>0</v>
      </c>
      <c r="AB103" s="108">
        <f>COUNTIF($E103:$S103,20)+COUNTIF($E104:$S104,20)+COUNTIF($E105:$S105,20)</f>
        <v>0</v>
      </c>
      <c r="AC103" s="266">
        <v>4</v>
      </c>
    </row>
    <row r="104" spans="1:29" ht="15.75" customHeight="1" thickBot="1" x14ac:dyDescent="0.3">
      <c r="A104" s="255" t="s">
        <v>14</v>
      </c>
      <c r="B104" s="178"/>
      <c r="C104" s="179"/>
      <c r="D104" s="180"/>
      <c r="E104" s="63">
        <v>2</v>
      </c>
      <c r="F104" s="54">
        <v>0</v>
      </c>
      <c r="G104" s="54">
        <v>2</v>
      </c>
      <c r="H104" s="54">
        <v>3</v>
      </c>
      <c r="I104" s="54">
        <v>1</v>
      </c>
      <c r="J104" s="54">
        <v>2</v>
      </c>
      <c r="K104" s="54">
        <v>3</v>
      </c>
      <c r="L104" s="54">
        <v>3</v>
      </c>
      <c r="M104" s="54">
        <v>3</v>
      </c>
      <c r="N104" s="54">
        <v>1</v>
      </c>
      <c r="O104" s="54"/>
      <c r="P104" s="54"/>
      <c r="Q104" s="54"/>
      <c r="R104" s="54"/>
      <c r="S104" s="54"/>
      <c r="T104" s="55">
        <f t="shared" si="4"/>
        <v>20</v>
      </c>
      <c r="U104" s="56"/>
      <c r="V104" s="57"/>
      <c r="W104" s="57"/>
      <c r="X104" s="57"/>
      <c r="Y104" s="57"/>
      <c r="Z104" s="57"/>
      <c r="AA104" s="58"/>
      <c r="AB104" s="109"/>
      <c r="AC104" s="266"/>
    </row>
    <row r="105" spans="1:29" ht="15.75" customHeight="1" thickBot="1" x14ac:dyDescent="0.3">
      <c r="A105" s="255"/>
      <c r="B105" s="140">
        <v>202</v>
      </c>
      <c r="C105" s="192" t="s">
        <v>58</v>
      </c>
      <c r="D105" s="192" t="s">
        <v>59</v>
      </c>
      <c r="E105" s="75">
        <v>1</v>
      </c>
      <c r="F105" s="76">
        <v>1</v>
      </c>
      <c r="G105" s="76">
        <v>3</v>
      </c>
      <c r="H105" s="76">
        <v>3</v>
      </c>
      <c r="I105" s="76">
        <v>3</v>
      </c>
      <c r="J105" s="76">
        <v>2</v>
      </c>
      <c r="K105" s="76">
        <v>3</v>
      </c>
      <c r="L105" s="76">
        <v>3</v>
      </c>
      <c r="M105" s="76">
        <v>3</v>
      </c>
      <c r="N105" s="76">
        <v>0</v>
      </c>
      <c r="O105" s="76"/>
      <c r="P105" s="76"/>
      <c r="Q105" s="76"/>
      <c r="R105" s="76"/>
      <c r="S105" s="76"/>
      <c r="T105" s="77">
        <f t="shared" si="4"/>
        <v>22</v>
      </c>
      <c r="U105" s="78">
        <v>0.46249999999999997</v>
      </c>
      <c r="V105" s="40" t="s">
        <v>3</v>
      </c>
      <c r="W105" s="41"/>
      <c r="X105" s="41"/>
      <c r="Y105" s="42"/>
      <c r="Z105" s="42"/>
      <c r="AA105" s="43"/>
      <c r="AB105" s="110" t="str">
        <f>TEXT( (U106-U105+0.00000000000001),"[hh].mm.ss")</f>
        <v>04.49.00</v>
      </c>
      <c r="AC105" s="266"/>
    </row>
    <row r="106" spans="1:29" ht="15.75" customHeight="1" thickBot="1" x14ac:dyDescent="0.3">
      <c r="A106" s="256"/>
      <c r="B106" s="182"/>
      <c r="C106" s="183"/>
      <c r="D106" s="184"/>
      <c r="E106" s="71"/>
      <c r="F106" s="72"/>
      <c r="G106" s="72"/>
      <c r="H106" s="72"/>
      <c r="I106" s="72"/>
      <c r="J106" s="72"/>
      <c r="K106" s="72"/>
      <c r="L106" s="72"/>
      <c r="M106" s="72"/>
      <c r="N106" s="72"/>
      <c r="O106" s="81"/>
      <c r="P106" s="81"/>
      <c r="Q106" s="81"/>
      <c r="R106" s="81"/>
      <c r="S106" s="81"/>
      <c r="T106" s="82" t="str">
        <f t="shared" si="4"/>
        <v/>
      </c>
      <c r="U106" s="83">
        <v>0.66319444444444442</v>
      </c>
      <c r="V106" s="45" t="s">
        <v>12</v>
      </c>
      <c r="W106" s="46"/>
      <c r="X106" s="46"/>
      <c r="Y106" s="47"/>
      <c r="Z106" s="48"/>
      <c r="AA106" s="49"/>
      <c r="AB106" s="111" t="str">
        <f>TEXT(IF($E104="","",(IF($E105="",T104/(15-(COUNTIF($E104:$S104,""))),(IF($E106="",(T104+T105)/(30-(COUNTIF($E104:$S104,"")+COUNTIF($E105:$S105,""))), (T104+T105+T106)/(45-(COUNTIF($E104:$S104,"")+COUNTIF($E105:$S105,"")+COUNTIF($E106:$S106,"")))))))),"0,00")</f>
        <v>2,10</v>
      </c>
      <c r="AC106" s="266"/>
    </row>
    <row r="107" spans="1:29" ht="15.75" customHeight="1" x14ac:dyDescent="0.25">
      <c r="A107" s="64"/>
      <c r="B107" s="185"/>
      <c r="C107" s="186"/>
      <c r="D107" s="187"/>
      <c r="E107" s="74">
        <v>3</v>
      </c>
      <c r="F107" s="60">
        <v>2</v>
      </c>
      <c r="G107" s="60">
        <v>5</v>
      </c>
      <c r="H107" s="60">
        <v>5</v>
      </c>
      <c r="I107" s="60">
        <v>2</v>
      </c>
      <c r="J107" s="60">
        <v>0</v>
      </c>
      <c r="K107" s="60">
        <v>5</v>
      </c>
      <c r="L107" s="60">
        <v>3</v>
      </c>
      <c r="M107" s="60">
        <v>1</v>
      </c>
      <c r="N107" s="60">
        <v>3</v>
      </c>
      <c r="O107" s="60"/>
      <c r="P107" s="60"/>
      <c r="Q107" s="60"/>
      <c r="R107" s="60"/>
      <c r="S107" s="60"/>
      <c r="T107" s="61">
        <f t="shared" si="4"/>
        <v>29</v>
      </c>
      <c r="U107" s="62">
        <f>SUM(T107:T110)+IF(ISNUMBER(#REF!),#REF!,0)+IF(ISNUMBER(#REF!),#REF!,0)+IF(ISNUMBER(#REF!),#REF!,0)</f>
        <v>71</v>
      </c>
      <c r="V107" s="51">
        <f>COUNTIF($E107:$S107,0)+COUNTIF($E108:$S108,0)+COUNTIF($E109:$S109,0)+COUNTIF($E110:$S110,0)</f>
        <v>4</v>
      </c>
      <c r="W107" s="51">
        <f>COUNTIF($E107:$S107,1)+COUNTIF($E108:$S108,1)+COUNTIF($E109:$S109,1)+COUNTIF($E110:$S110,1)</f>
        <v>6</v>
      </c>
      <c r="X107" s="51">
        <f>COUNTIF($E107:$S107,2)+COUNTIF($E108:$S108,2)+COUNTIF($E109:$S109,2)+COUNTIF($E110:$S110,2)</f>
        <v>5</v>
      </c>
      <c r="Y107" s="51">
        <f>COUNTIF($E107:$S107,3)+COUNTIF($E108:$S108,3)+COUNTIF($E109:$S109,3)+COUNTIF($E110:$S110,3)</f>
        <v>10</v>
      </c>
      <c r="Z107" s="51">
        <f>COUNTIF($E107:$S107,5)+COUNTIF($E108:$S108,5)+COUNTIF($E109:$S109,5)+COUNTIF($E110:$S110,5)</f>
        <v>5</v>
      </c>
      <c r="AA107" s="52">
        <f>COUNTIF($E107:$S107,"5*")+COUNTIF($E108:$S108,"5*")+COUNTIF($E109:$S109,"5*")</f>
        <v>0</v>
      </c>
      <c r="AB107" s="108">
        <f>COUNTIF($E107:$S107,20)+COUNTIF($E108:$S108,20)+COUNTIF($E109:$S109,20)</f>
        <v>0</v>
      </c>
      <c r="AC107" s="266">
        <v>5</v>
      </c>
    </row>
    <row r="108" spans="1:29" ht="15.75" customHeight="1" thickBot="1" x14ac:dyDescent="0.3">
      <c r="A108" s="255" t="s">
        <v>14</v>
      </c>
      <c r="B108" s="178"/>
      <c r="C108" s="179"/>
      <c r="D108" s="180"/>
      <c r="E108" s="63">
        <v>2</v>
      </c>
      <c r="F108" s="54">
        <v>2</v>
      </c>
      <c r="G108" s="54">
        <v>1</v>
      </c>
      <c r="H108" s="54">
        <v>3</v>
      </c>
      <c r="I108" s="54">
        <v>3</v>
      </c>
      <c r="J108" s="54">
        <v>3</v>
      </c>
      <c r="K108" s="54">
        <v>3</v>
      </c>
      <c r="L108" s="54">
        <v>5</v>
      </c>
      <c r="M108" s="54">
        <v>1</v>
      </c>
      <c r="N108" s="54">
        <v>0</v>
      </c>
      <c r="O108" s="54"/>
      <c r="P108" s="54"/>
      <c r="Q108" s="54"/>
      <c r="R108" s="54"/>
      <c r="S108" s="54"/>
      <c r="T108" s="55">
        <f t="shared" si="4"/>
        <v>23</v>
      </c>
      <c r="U108" s="56"/>
      <c r="V108" s="57"/>
      <c r="W108" s="57"/>
      <c r="X108" s="57"/>
      <c r="Y108" s="57"/>
      <c r="Z108" s="57"/>
      <c r="AA108" s="58"/>
      <c r="AB108" s="109"/>
      <c r="AC108" s="266"/>
    </row>
    <row r="109" spans="1:29" ht="15.75" customHeight="1" thickBot="1" x14ac:dyDescent="0.3">
      <c r="A109" s="255"/>
      <c r="B109" s="140">
        <v>200</v>
      </c>
      <c r="C109" s="192" t="s">
        <v>55</v>
      </c>
      <c r="D109" s="192" t="s">
        <v>56</v>
      </c>
      <c r="E109" s="75">
        <v>1</v>
      </c>
      <c r="F109" s="76">
        <v>1</v>
      </c>
      <c r="G109" s="76">
        <v>0</v>
      </c>
      <c r="H109" s="76">
        <v>3</v>
      </c>
      <c r="I109" s="76">
        <v>3</v>
      </c>
      <c r="J109" s="76">
        <v>2</v>
      </c>
      <c r="K109" s="76">
        <v>3</v>
      </c>
      <c r="L109" s="76">
        <v>5</v>
      </c>
      <c r="M109" s="76">
        <v>1</v>
      </c>
      <c r="N109" s="76">
        <v>0</v>
      </c>
      <c r="O109" s="76"/>
      <c r="P109" s="76"/>
      <c r="Q109" s="76"/>
      <c r="R109" s="76"/>
      <c r="S109" s="76"/>
      <c r="T109" s="77">
        <f t="shared" si="4"/>
        <v>19</v>
      </c>
      <c r="U109" s="78">
        <v>0.46111111111111108</v>
      </c>
      <c r="V109" s="40" t="s">
        <v>3</v>
      </c>
      <c r="W109" s="41"/>
      <c r="X109" s="41"/>
      <c r="Y109" s="42"/>
      <c r="Z109" s="42"/>
      <c r="AA109" s="43"/>
      <c r="AB109" s="110" t="str">
        <f>TEXT( (U110-U109+0.00000000000001),"[hh].mm.ss")</f>
        <v>04.51.00</v>
      </c>
      <c r="AC109" s="266"/>
    </row>
    <row r="110" spans="1:29" ht="15.75" customHeight="1" thickBot="1" x14ac:dyDescent="0.3">
      <c r="A110" s="256"/>
      <c r="B110" s="182"/>
      <c r="C110" s="183"/>
      <c r="D110" s="184"/>
      <c r="E110" s="63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5" t="str">
        <f t="shared" si="4"/>
        <v/>
      </c>
      <c r="U110" s="79">
        <v>0.66319444444444442</v>
      </c>
      <c r="V110" s="45" t="s">
        <v>12</v>
      </c>
      <c r="W110" s="46"/>
      <c r="X110" s="46"/>
      <c r="Y110" s="47"/>
      <c r="Z110" s="48"/>
      <c r="AA110" s="49"/>
      <c r="AB110" s="111" t="str">
        <f>TEXT(IF($E108="","",(IF($E109="",T108/(15-(COUNTIF($E108:$S108,""))),(IF($E110="",(T108+T109)/(30-(COUNTIF($E108:$S108,"")+COUNTIF($E109:$S109,""))), (T108+T109+T110)/(45-(COUNTIF($E108:$S108,"")+COUNTIF($E109:$S109,"")+COUNTIF($E110:$S110,"")))))))),"0,00")</f>
        <v>2,10</v>
      </c>
      <c r="AC110" s="266"/>
    </row>
    <row r="111" spans="1:29" ht="15.75" customHeight="1" x14ac:dyDescent="0.25">
      <c r="A111" s="64"/>
      <c r="B111" s="185"/>
      <c r="C111" s="186"/>
      <c r="D111" s="187"/>
      <c r="E111" s="74">
        <v>1</v>
      </c>
      <c r="F111" s="60">
        <v>3</v>
      </c>
      <c r="G111" s="60">
        <v>5</v>
      </c>
      <c r="H111" s="60">
        <v>3</v>
      </c>
      <c r="I111" s="60">
        <v>5</v>
      </c>
      <c r="J111" s="60">
        <v>0</v>
      </c>
      <c r="K111" s="60">
        <v>5</v>
      </c>
      <c r="L111" s="60">
        <v>2</v>
      </c>
      <c r="M111" s="60">
        <v>1</v>
      </c>
      <c r="N111" s="60">
        <v>0</v>
      </c>
      <c r="O111" s="60"/>
      <c r="P111" s="60"/>
      <c r="Q111" s="60"/>
      <c r="R111" s="60"/>
      <c r="S111" s="60"/>
      <c r="T111" s="61">
        <f t="shared" si="4"/>
        <v>25</v>
      </c>
      <c r="U111" s="62">
        <f>SUM(T111:T114)+IF(ISNUMBER(#REF!),#REF!,0)+IF(ISNUMBER(#REF!),#REF!,0)+IF(ISNUMBER(#REF!),#REF!,0)</f>
        <v>77</v>
      </c>
      <c r="V111" s="51">
        <f>COUNTIF($E111:$S111,0)+COUNTIF($E112:$S112,0)+COUNTIF($E113:$S113,0)+COUNTIF($E114:$S114,0)</f>
        <v>6</v>
      </c>
      <c r="W111" s="51">
        <f>COUNTIF($E111:$S111,1)+COUNTIF($E112:$S112,1)+COUNTIF($E113:$S113,1)+COUNTIF($E114:$S114,1)</f>
        <v>5</v>
      </c>
      <c r="X111" s="51">
        <f>COUNTIF($E111:$S111,2)+COUNTIF($E112:$S112,2)+COUNTIF($E113:$S113,2)+COUNTIF($E114:$S114,2)</f>
        <v>3</v>
      </c>
      <c r="Y111" s="51">
        <f>COUNTIF($E111:$S111,3)+COUNTIF($E112:$S112,3)+COUNTIF($E113:$S113,3)+COUNTIF($E114:$S114,3)</f>
        <v>7</v>
      </c>
      <c r="Z111" s="51">
        <f>COUNTIF($E111:$S111,5)+COUNTIF($E112:$S112,5)+COUNTIF($E113:$S113,5)+COUNTIF($E114:$S114,5)</f>
        <v>9</v>
      </c>
      <c r="AA111" s="52">
        <f>COUNTIF($E111:$S111,"5*")+COUNTIF($E112:$S112,"5*")+COUNTIF($E113:$S113,"5*")</f>
        <v>0</v>
      </c>
      <c r="AB111" s="108">
        <f>COUNTIF($E111:$S111,20)+COUNTIF($E112:$S112,20)+COUNTIF($E113:$S113,20)</f>
        <v>0</v>
      </c>
      <c r="AC111" s="266">
        <v>6</v>
      </c>
    </row>
    <row r="112" spans="1:29" ht="15.75" customHeight="1" thickBot="1" x14ac:dyDescent="0.3">
      <c r="A112" s="255" t="s">
        <v>14</v>
      </c>
      <c r="B112" s="178"/>
      <c r="C112" s="179"/>
      <c r="D112" s="180"/>
      <c r="E112" s="63">
        <v>3</v>
      </c>
      <c r="F112" s="54">
        <v>0</v>
      </c>
      <c r="G112" s="54">
        <v>3</v>
      </c>
      <c r="H112" s="54">
        <v>3</v>
      </c>
      <c r="I112" s="54">
        <v>5</v>
      </c>
      <c r="J112" s="54">
        <v>2</v>
      </c>
      <c r="K112" s="54">
        <v>5</v>
      </c>
      <c r="L112" s="54">
        <v>3</v>
      </c>
      <c r="M112" s="54">
        <v>2</v>
      </c>
      <c r="N112" s="54">
        <v>0</v>
      </c>
      <c r="O112" s="54"/>
      <c r="P112" s="54"/>
      <c r="Q112" s="54"/>
      <c r="R112" s="54"/>
      <c r="S112" s="54"/>
      <c r="T112" s="55">
        <f t="shared" si="4"/>
        <v>26</v>
      </c>
      <c r="U112" s="56"/>
      <c r="V112" s="57"/>
      <c r="W112" s="57"/>
      <c r="X112" s="57"/>
      <c r="Y112" s="57"/>
      <c r="Z112" s="57"/>
      <c r="AA112" s="58"/>
      <c r="AB112" s="109"/>
      <c r="AC112" s="266"/>
    </row>
    <row r="113" spans="1:29" ht="15.75" customHeight="1" thickBot="1" x14ac:dyDescent="0.3">
      <c r="A113" s="255"/>
      <c r="B113" s="140">
        <v>206</v>
      </c>
      <c r="C113" s="192" t="s">
        <v>64</v>
      </c>
      <c r="D113" s="192" t="s">
        <v>63</v>
      </c>
      <c r="E113" s="75">
        <v>3</v>
      </c>
      <c r="F113" s="76">
        <v>0</v>
      </c>
      <c r="G113" s="172">
        <v>5</v>
      </c>
      <c r="H113" s="172">
        <v>5</v>
      </c>
      <c r="I113" s="76">
        <v>1</v>
      </c>
      <c r="J113" s="76">
        <v>1</v>
      </c>
      <c r="K113" s="76">
        <v>5</v>
      </c>
      <c r="L113" s="76">
        <v>1</v>
      </c>
      <c r="M113" s="76">
        <v>5</v>
      </c>
      <c r="N113" s="76">
        <v>0</v>
      </c>
      <c r="O113" s="76"/>
      <c r="P113" s="76"/>
      <c r="Q113" s="76"/>
      <c r="R113" s="76"/>
      <c r="S113" s="76"/>
      <c r="T113" s="77">
        <f t="shared" si="4"/>
        <v>26</v>
      </c>
      <c r="U113" s="78">
        <v>0.46527777777777773</v>
      </c>
      <c r="V113" s="40" t="s">
        <v>3</v>
      </c>
      <c r="W113" s="41"/>
      <c r="X113" s="41"/>
      <c r="Y113" s="42"/>
      <c r="Z113" s="42"/>
      <c r="AA113" s="43"/>
      <c r="AB113" s="110" t="str">
        <f>TEXT( (U114-U113+0.00000000000001),"[hh].mm.ss")</f>
        <v>05.20.00</v>
      </c>
      <c r="AC113" s="266"/>
    </row>
    <row r="114" spans="1:29" ht="15.75" customHeight="1" thickBot="1" x14ac:dyDescent="0.3">
      <c r="A114" s="256"/>
      <c r="B114" s="182"/>
      <c r="C114" s="183"/>
      <c r="D114" s="184"/>
      <c r="E114" s="63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5" t="str">
        <f t="shared" si="4"/>
        <v/>
      </c>
      <c r="U114" s="83">
        <v>0.6875</v>
      </c>
      <c r="V114" s="45" t="s">
        <v>12</v>
      </c>
      <c r="W114" s="46"/>
      <c r="X114" s="46"/>
      <c r="Y114" s="47"/>
      <c r="Z114" s="48"/>
      <c r="AA114" s="49"/>
      <c r="AB114" s="111" t="str">
        <f>TEXT(IF($E112="","",(IF($E113="",T112/(15-(COUNTIF($E112:$S112,""))),(IF($E114="",(T112+T113)/(30-(COUNTIF($E112:$S112,"")+COUNTIF($E113:$S113,""))), (T112+T113+T114)/(45-(COUNTIF($E112:$S112,"")+COUNTIF($E113:$S113,"")+COUNTIF($E114:$S114,"")))))))),"0,00")</f>
        <v>2,60</v>
      </c>
      <c r="AC114" s="266"/>
    </row>
    <row r="115" spans="1:29" ht="15.75" customHeight="1" x14ac:dyDescent="0.25">
      <c r="A115" s="64"/>
      <c r="B115" s="185"/>
      <c r="C115" s="186"/>
      <c r="D115" s="187"/>
      <c r="E115" s="74">
        <v>3</v>
      </c>
      <c r="F115" s="60">
        <v>3</v>
      </c>
      <c r="G115" s="60">
        <v>5</v>
      </c>
      <c r="H115" s="60">
        <v>5</v>
      </c>
      <c r="I115" s="60">
        <v>3</v>
      </c>
      <c r="J115" s="60">
        <v>5</v>
      </c>
      <c r="K115" s="60">
        <v>3</v>
      </c>
      <c r="L115" s="60">
        <v>5</v>
      </c>
      <c r="M115" s="60">
        <v>5</v>
      </c>
      <c r="N115" s="60">
        <v>3</v>
      </c>
      <c r="O115" s="60"/>
      <c r="P115" s="60"/>
      <c r="Q115" s="60"/>
      <c r="R115" s="60"/>
      <c r="S115" s="60"/>
      <c r="T115" s="61">
        <f t="shared" ref="T115:T118" si="5">IF(E115="","",SUM(E115:S115)+(COUNTIF(E115:S115,"5*")*5))</f>
        <v>40</v>
      </c>
      <c r="U115" s="62">
        <f>SUM(T115:T118)+IF(ISNUMBER(#REF!),#REF!,0)+IF(ISNUMBER(#REF!),#REF!,0)+IF(ISNUMBER(#REF!),#REF!,0)</f>
        <v>125</v>
      </c>
      <c r="V115" s="51">
        <f>COUNTIF($E115:$S115,0)+COUNTIF($E116:$S116,0)+COUNTIF($E117:$S117,0)+COUNTIF($E118:$S118,0)</f>
        <v>1</v>
      </c>
      <c r="W115" s="51">
        <f>COUNTIF($E115:$S115,1)+COUNTIF($E116:$S116,1)+COUNTIF($E117:$S117,1)+COUNTIF($E118:$S118,1)</f>
        <v>0</v>
      </c>
      <c r="X115" s="51">
        <f>COUNTIF($E115:$S115,2)+COUNTIF($E116:$S116,2)+COUNTIF($E117:$S117,2)+COUNTIF($E118:$S118,2)</f>
        <v>0</v>
      </c>
      <c r="Y115" s="51">
        <f>COUNTIF($E115:$S115,3)+COUNTIF($E116:$S116,3)+COUNTIF($E117:$S117,3)+COUNTIF($E118:$S118,3)</f>
        <v>10</v>
      </c>
      <c r="Z115" s="51">
        <f>COUNTIF($E115:$S115,5)+COUNTIF($E116:$S116,5)+COUNTIF($E117:$S117,5)+COUNTIF($E118:$S118,5)</f>
        <v>19</v>
      </c>
      <c r="AA115" s="52">
        <f>COUNTIF($E115:$S115,"5*")+COUNTIF($E116:$S116,"5*")+COUNTIF($E117:$S117,"5*")</f>
        <v>0</v>
      </c>
      <c r="AB115" s="108">
        <f>COUNTIF($E115:$S115,20)+COUNTIF($E116:$S116,20)+COUNTIF($E117:$S117,20)</f>
        <v>0</v>
      </c>
      <c r="AC115" s="266">
        <v>7</v>
      </c>
    </row>
    <row r="116" spans="1:29" ht="15.75" customHeight="1" thickBot="1" x14ac:dyDescent="0.3">
      <c r="A116" s="255" t="s">
        <v>14</v>
      </c>
      <c r="B116" s="178"/>
      <c r="C116" s="179"/>
      <c r="D116" s="180"/>
      <c r="E116" s="63">
        <v>3</v>
      </c>
      <c r="F116" s="54">
        <v>3</v>
      </c>
      <c r="G116" s="54">
        <v>3</v>
      </c>
      <c r="H116" s="54">
        <v>5</v>
      </c>
      <c r="I116" s="54">
        <v>5</v>
      </c>
      <c r="J116" s="54">
        <v>3</v>
      </c>
      <c r="K116" s="54">
        <v>5</v>
      </c>
      <c r="L116" s="54">
        <v>5</v>
      </c>
      <c r="M116" s="54">
        <v>5</v>
      </c>
      <c r="N116" s="54">
        <v>0</v>
      </c>
      <c r="O116" s="54"/>
      <c r="P116" s="54"/>
      <c r="Q116" s="54"/>
      <c r="R116" s="54"/>
      <c r="S116" s="54"/>
      <c r="T116" s="55">
        <f t="shared" si="5"/>
        <v>37</v>
      </c>
      <c r="U116" s="56"/>
      <c r="V116" s="57"/>
      <c r="W116" s="57"/>
      <c r="X116" s="57"/>
      <c r="Y116" s="57"/>
      <c r="Z116" s="57"/>
      <c r="AA116" s="58"/>
      <c r="AB116" s="109"/>
      <c r="AC116" s="266"/>
    </row>
    <row r="117" spans="1:29" ht="15.75" customHeight="1" thickBot="1" x14ac:dyDescent="0.3">
      <c r="A117" s="255"/>
      <c r="B117" s="140">
        <v>209</v>
      </c>
      <c r="C117" s="192" t="s">
        <v>69</v>
      </c>
      <c r="D117" s="192" t="s">
        <v>70</v>
      </c>
      <c r="E117" s="75">
        <v>5</v>
      </c>
      <c r="F117" s="76">
        <v>3</v>
      </c>
      <c r="G117" s="76">
        <v>5</v>
      </c>
      <c r="H117" s="76">
        <v>5</v>
      </c>
      <c r="I117" s="76">
        <v>5</v>
      </c>
      <c r="J117" s="76">
        <v>5</v>
      </c>
      <c r="K117" s="76">
        <v>5</v>
      </c>
      <c r="L117" s="76">
        <v>5</v>
      </c>
      <c r="M117" s="76">
        <v>5</v>
      </c>
      <c r="N117" s="76">
        <v>5</v>
      </c>
      <c r="O117" s="76"/>
      <c r="P117" s="76"/>
      <c r="Q117" s="76"/>
      <c r="R117" s="76"/>
      <c r="S117" s="76"/>
      <c r="T117" s="77">
        <f t="shared" si="5"/>
        <v>48</v>
      </c>
      <c r="U117" s="78">
        <v>0.46736111111111112</v>
      </c>
      <c r="V117" s="40" t="s">
        <v>3</v>
      </c>
      <c r="W117" s="41"/>
      <c r="X117" s="41"/>
      <c r="Y117" s="42"/>
      <c r="Z117" s="42"/>
      <c r="AA117" s="43"/>
      <c r="AB117" s="110" t="str">
        <f>TEXT( (U118-U117+0.00000000000001),"[hh].mm.ss")</f>
        <v>05.17.00</v>
      </c>
      <c r="AC117" s="266"/>
    </row>
    <row r="118" spans="1:29" ht="15.75" customHeight="1" thickBot="1" x14ac:dyDescent="0.3">
      <c r="A118" s="256"/>
      <c r="B118" s="182"/>
      <c r="C118" s="183"/>
      <c r="D118" s="184"/>
      <c r="E118" s="63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5" t="str">
        <f t="shared" si="5"/>
        <v/>
      </c>
      <c r="U118" s="79">
        <v>0.6875</v>
      </c>
      <c r="V118" s="45" t="s">
        <v>12</v>
      </c>
      <c r="W118" s="46"/>
      <c r="X118" s="46"/>
      <c r="Y118" s="47"/>
      <c r="Z118" s="48"/>
      <c r="AA118" s="49"/>
      <c r="AB118" s="111" t="str">
        <f>TEXT(IF($E116="","",(IF($E117="",T116/(15-(COUNTIF($E116:$S116,""))),(IF($E118="",(T116+T117)/(30-(COUNTIF($E116:$S116,"")+COUNTIF($E117:$S117,""))), (T116+T117+T118)/(45-(COUNTIF($E116:$S116,"")+COUNTIF($E117:$S117,"")+COUNTIF($E118:$S118,"")))))))),"0,00")</f>
        <v>4,25</v>
      </c>
      <c r="AC118" s="266"/>
    </row>
    <row r="119" spans="1:29" ht="15.75" customHeight="1" x14ac:dyDescent="0.25">
      <c r="A119" s="64"/>
      <c r="B119" s="185"/>
      <c r="C119" s="186"/>
      <c r="D119" s="193"/>
      <c r="E119" s="158">
        <v>3</v>
      </c>
      <c r="F119" s="159">
        <v>3</v>
      </c>
      <c r="G119" s="159">
        <v>5</v>
      </c>
      <c r="H119" s="159">
        <v>5</v>
      </c>
      <c r="I119" s="159" t="s">
        <v>81</v>
      </c>
      <c r="J119" s="159" t="s">
        <v>81</v>
      </c>
      <c r="K119" s="159" t="s">
        <v>81</v>
      </c>
      <c r="L119" s="159" t="s">
        <v>81</v>
      </c>
      <c r="M119" s="159" t="s">
        <v>81</v>
      </c>
      <c r="N119" s="159" t="s">
        <v>81</v>
      </c>
      <c r="O119" s="159"/>
      <c r="P119" s="159"/>
      <c r="Q119" s="159"/>
      <c r="R119" s="159"/>
      <c r="S119" s="159"/>
      <c r="T119" s="160">
        <f t="shared" ref="T119:T130" si="6">IF(E119="","",SUM(E119:S119)+(COUNTIF(E119:S119,"5*")*5))</f>
        <v>16</v>
      </c>
      <c r="U119" s="62">
        <f>SUM(T119:T122)+IF(ISNUMBER(#REF!),#REF!,0)+IF(ISNUMBER(#REF!),#REF!,0)+IF(ISNUMBER(#REF!),#REF!,0)</f>
        <v>16</v>
      </c>
      <c r="V119" s="51">
        <f>COUNTIF($E119:$S119,0)+COUNTIF($E120:$S120,0)+COUNTIF($E121:$S121,0)+COUNTIF($E122:$S122,0)</f>
        <v>0</v>
      </c>
      <c r="W119" s="51">
        <f>COUNTIF($E119:$S119,1)+COUNTIF($E120:$S120,1)+COUNTIF($E121:$S121,1)+COUNTIF($E122:$S122,1)</f>
        <v>0</v>
      </c>
      <c r="X119" s="51">
        <f>COUNTIF($E119:$S119,2)+COUNTIF($E120:$S120,2)+COUNTIF($E121:$S121,2)+COUNTIF($E122:$S122,2)</f>
        <v>0</v>
      </c>
      <c r="Y119" s="51">
        <f>COUNTIF($E119:$S119,3)+COUNTIF($E120:$S120,3)+COUNTIF($E121:$S121,3)+COUNTIF($E122:$S122,3)</f>
        <v>2</v>
      </c>
      <c r="Z119" s="51">
        <f>COUNTIF($E119:$S119,5)+COUNTIF($E120:$S120,5)+COUNTIF($E121:$S121,5)+COUNTIF($E122:$S122,5)</f>
        <v>2</v>
      </c>
      <c r="AA119" s="52">
        <f>COUNTIF($E119:$S119,"5*")+COUNTIF($E120:$S120,"5*")+COUNTIF($E121:$S121,"5*")</f>
        <v>0</v>
      </c>
      <c r="AB119" s="108">
        <f>COUNTIF($E119:$S119,20)+COUNTIF($E120:$S120,20)+COUNTIF($E121:$S121,20)</f>
        <v>0</v>
      </c>
      <c r="AC119" s="266" t="s">
        <v>81</v>
      </c>
    </row>
    <row r="120" spans="1:29" ht="15.75" customHeight="1" thickBot="1" x14ac:dyDescent="0.3">
      <c r="A120" s="255" t="s">
        <v>14</v>
      </c>
      <c r="B120" s="178"/>
      <c r="C120" s="179"/>
      <c r="D120" s="194"/>
      <c r="E120" s="161" t="s">
        <v>81</v>
      </c>
      <c r="F120" s="157" t="s">
        <v>81</v>
      </c>
      <c r="G120" s="157" t="s">
        <v>81</v>
      </c>
      <c r="H120" s="157" t="s">
        <v>81</v>
      </c>
      <c r="I120" s="157" t="s">
        <v>81</v>
      </c>
      <c r="J120" s="157" t="s">
        <v>81</v>
      </c>
      <c r="K120" s="157" t="s">
        <v>81</v>
      </c>
      <c r="L120" s="157" t="s">
        <v>81</v>
      </c>
      <c r="M120" s="157" t="s">
        <v>81</v>
      </c>
      <c r="N120" s="157" t="s">
        <v>81</v>
      </c>
      <c r="O120" s="157"/>
      <c r="P120" s="157"/>
      <c r="Q120" s="157"/>
      <c r="R120" s="157"/>
      <c r="S120" s="157"/>
      <c r="T120" s="162">
        <f t="shared" si="6"/>
        <v>0</v>
      </c>
      <c r="U120" s="56"/>
      <c r="V120" s="57"/>
      <c r="W120" s="57"/>
      <c r="X120" s="57"/>
      <c r="Y120" s="57"/>
      <c r="Z120" s="57"/>
      <c r="AA120" s="58"/>
      <c r="AB120" s="109"/>
      <c r="AC120" s="266"/>
    </row>
    <row r="121" spans="1:29" ht="15.75" customHeight="1" thickBot="1" x14ac:dyDescent="0.3">
      <c r="A121" s="255"/>
      <c r="B121" s="140">
        <v>201</v>
      </c>
      <c r="C121" s="192" t="s">
        <v>55</v>
      </c>
      <c r="D121" s="195" t="s">
        <v>57</v>
      </c>
      <c r="E121" s="161" t="s">
        <v>81</v>
      </c>
      <c r="F121" s="157" t="s">
        <v>81</v>
      </c>
      <c r="G121" s="157" t="s">
        <v>81</v>
      </c>
      <c r="H121" s="157" t="s">
        <v>81</v>
      </c>
      <c r="I121" s="157" t="s">
        <v>81</v>
      </c>
      <c r="J121" s="157" t="s">
        <v>81</v>
      </c>
      <c r="K121" s="157" t="s">
        <v>81</v>
      </c>
      <c r="L121" s="157" t="s">
        <v>81</v>
      </c>
      <c r="M121" s="157" t="s">
        <v>81</v>
      </c>
      <c r="N121" s="157" t="s">
        <v>81</v>
      </c>
      <c r="O121" s="157"/>
      <c r="P121" s="157"/>
      <c r="Q121" s="157"/>
      <c r="R121" s="157"/>
      <c r="S121" s="157"/>
      <c r="T121" s="163">
        <f t="shared" si="6"/>
        <v>0</v>
      </c>
      <c r="U121" s="78">
        <v>0.46180555555555558</v>
      </c>
      <c r="V121" s="40" t="s">
        <v>3</v>
      </c>
      <c r="W121" s="41"/>
      <c r="X121" s="41"/>
      <c r="Y121" s="42"/>
      <c r="Z121" s="42"/>
      <c r="AA121" s="43"/>
      <c r="AB121" s="110" t="e">
        <f>TEXT( (U122-U121+0.00000000000001),"[hh].mm.ss")</f>
        <v>#VALUE!</v>
      </c>
      <c r="AC121" s="266"/>
    </row>
    <row r="122" spans="1:29" ht="15.75" customHeight="1" thickBot="1" x14ac:dyDescent="0.3">
      <c r="A122" s="256"/>
      <c r="B122" s="182"/>
      <c r="C122" s="183"/>
      <c r="D122" s="196"/>
      <c r="E122" s="164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166" t="str">
        <f t="shared" si="6"/>
        <v/>
      </c>
      <c r="U122" s="79"/>
      <c r="V122" s="45" t="s">
        <v>12</v>
      </c>
      <c r="W122" s="46"/>
      <c r="X122" s="46"/>
      <c r="Y122" s="47"/>
      <c r="Z122" s="48"/>
      <c r="AA122" s="49"/>
      <c r="AB122" s="111" t="str">
        <f>TEXT(IF($E120="","",(IF($E121="",T120/(15-(COUNTIF($E120:$S120,""))),(IF($E122="",(T120+T121)/(30-(COUNTIF($E120:$S120,"")+COUNTIF($E121:$S121,""))), (T120+T121+T122)/(45-(COUNTIF($E120:$S120,"")+COUNTIF($E121:$S121,"")+COUNTIF($E122:$S122,"")))))))),"0,00")</f>
        <v>0,00</v>
      </c>
      <c r="AC122" s="266"/>
    </row>
    <row r="123" spans="1:29" ht="15.75" customHeight="1" x14ac:dyDescent="0.25">
      <c r="A123" s="64"/>
      <c r="B123" s="185"/>
      <c r="C123" s="186"/>
      <c r="D123" s="193"/>
      <c r="E123" s="158">
        <v>3</v>
      </c>
      <c r="F123" s="159">
        <v>3</v>
      </c>
      <c r="G123" s="159">
        <v>5</v>
      </c>
      <c r="H123" s="159">
        <v>5</v>
      </c>
      <c r="I123" s="159">
        <v>3</v>
      </c>
      <c r="J123" s="159">
        <v>3</v>
      </c>
      <c r="K123" s="159">
        <v>3</v>
      </c>
      <c r="L123" s="159">
        <v>3</v>
      </c>
      <c r="M123" s="159">
        <v>5</v>
      </c>
      <c r="N123" s="159">
        <v>5</v>
      </c>
      <c r="O123" s="159"/>
      <c r="P123" s="159"/>
      <c r="Q123" s="159"/>
      <c r="R123" s="159"/>
      <c r="S123" s="159"/>
      <c r="T123" s="160">
        <f t="shared" si="6"/>
        <v>38</v>
      </c>
      <c r="U123" s="62">
        <f>SUM(T123:T126)+IF(ISNUMBER(#REF!),#REF!,0)+IF(ISNUMBER(#REF!),#REF!,0)+IF(ISNUMBER(#REF!),#REF!,0)</f>
        <v>38</v>
      </c>
      <c r="V123" s="51">
        <f>COUNTIF($E123:$S123,0)+COUNTIF($E124:$S124,0)+COUNTIF($E125:$S125,0)+COUNTIF($E126:$S126,0)</f>
        <v>0</v>
      </c>
      <c r="W123" s="51">
        <f>COUNTIF($E123:$S123,1)+COUNTIF($E124:$S124,1)+COUNTIF($E125:$S125,1)+COUNTIF($E126:$S126,1)</f>
        <v>0</v>
      </c>
      <c r="X123" s="51">
        <f>COUNTIF($E123:$S123,2)+COUNTIF($E124:$S124,2)+COUNTIF($E125:$S125,2)+COUNTIF($E126:$S126,2)</f>
        <v>0</v>
      </c>
      <c r="Y123" s="51">
        <f>COUNTIF($E123:$S123,3)+COUNTIF($E124:$S124,3)+COUNTIF($E125:$S125,3)+COUNTIF($E126:$S126,3)</f>
        <v>6</v>
      </c>
      <c r="Z123" s="51">
        <f>COUNTIF($E123:$S123,5)+COUNTIF($E124:$S124,5)+COUNTIF($E125:$S125,5)+COUNTIF($E126:$S126,5)</f>
        <v>4</v>
      </c>
      <c r="AA123" s="52">
        <f>COUNTIF($E123:$S123,"5*")+COUNTIF($E124:$S124,"5*")+COUNTIF($E125:$S125,"5*")</f>
        <v>0</v>
      </c>
      <c r="AB123" s="108">
        <f>COUNTIF($E123:$S123,20)+COUNTIF($E124:$S124,20)+COUNTIF($E125:$S125,20)</f>
        <v>0</v>
      </c>
      <c r="AC123" s="266" t="s">
        <v>81</v>
      </c>
    </row>
    <row r="124" spans="1:29" ht="15.75" customHeight="1" thickBot="1" x14ac:dyDescent="0.3">
      <c r="A124" s="255" t="s">
        <v>14</v>
      </c>
      <c r="B124" s="178"/>
      <c r="C124" s="179"/>
      <c r="D124" s="194"/>
      <c r="E124" s="161" t="s">
        <v>81</v>
      </c>
      <c r="F124" s="157" t="s">
        <v>81</v>
      </c>
      <c r="G124" s="157" t="s">
        <v>81</v>
      </c>
      <c r="H124" s="157" t="s">
        <v>81</v>
      </c>
      <c r="I124" s="157" t="s">
        <v>81</v>
      </c>
      <c r="J124" s="157" t="s">
        <v>81</v>
      </c>
      <c r="K124" s="157" t="s">
        <v>81</v>
      </c>
      <c r="L124" s="157" t="s">
        <v>81</v>
      </c>
      <c r="M124" s="157" t="s">
        <v>81</v>
      </c>
      <c r="N124" s="157" t="s">
        <v>81</v>
      </c>
      <c r="O124" s="157"/>
      <c r="P124" s="157"/>
      <c r="Q124" s="157"/>
      <c r="R124" s="157"/>
      <c r="S124" s="157"/>
      <c r="T124" s="162">
        <f t="shared" si="6"/>
        <v>0</v>
      </c>
      <c r="U124" s="56"/>
      <c r="V124" s="57"/>
      <c r="W124" s="57"/>
      <c r="X124" s="57"/>
      <c r="Y124" s="57"/>
      <c r="Z124" s="57"/>
      <c r="AA124" s="58"/>
      <c r="AB124" s="109"/>
      <c r="AC124" s="266"/>
    </row>
    <row r="125" spans="1:29" ht="15.75" customHeight="1" thickBot="1" x14ac:dyDescent="0.3">
      <c r="A125" s="255"/>
      <c r="B125" s="197">
        <v>210</v>
      </c>
      <c r="C125" s="198" t="s">
        <v>71</v>
      </c>
      <c r="D125" s="199" t="s">
        <v>72</v>
      </c>
      <c r="E125" s="161" t="s">
        <v>81</v>
      </c>
      <c r="F125" s="157" t="s">
        <v>81</v>
      </c>
      <c r="G125" s="157" t="s">
        <v>81</v>
      </c>
      <c r="H125" s="157" t="s">
        <v>81</v>
      </c>
      <c r="I125" s="157" t="s">
        <v>81</v>
      </c>
      <c r="J125" s="157" t="s">
        <v>81</v>
      </c>
      <c r="K125" s="157" t="s">
        <v>81</v>
      </c>
      <c r="L125" s="157" t="s">
        <v>81</v>
      </c>
      <c r="M125" s="157" t="s">
        <v>81</v>
      </c>
      <c r="N125" s="157" t="s">
        <v>81</v>
      </c>
      <c r="O125" s="157"/>
      <c r="P125" s="157"/>
      <c r="Q125" s="157"/>
      <c r="R125" s="157"/>
      <c r="S125" s="157"/>
      <c r="T125" s="163">
        <f t="shared" si="6"/>
        <v>0</v>
      </c>
      <c r="U125" s="78">
        <v>0.4680555555555555</v>
      </c>
      <c r="V125" s="40" t="s">
        <v>3</v>
      </c>
      <c r="W125" s="41"/>
      <c r="X125" s="41"/>
      <c r="Y125" s="42"/>
      <c r="Z125" s="42"/>
      <c r="AA125" s="43"/>
      <c r="AB125" s="110" t="e">
        <f>TEXT( (U126-U125+0.00000000000001),"[hh].mm.ss")</f>
        <v>#VALUE!</v>
      </c>
      <c r="AC125" s="266"/>
    </row>
    <row r="126" spans="1:29" ht="15.75" customHeight="1" thickBot="1" x14ac:dyDescent="0.3">
      <c r="A126" s="256"/>
      <c r="B126" s="182"/>
      <c r="C126" s="183"/>
      <c r="D126" s="196"/>
      <c r="E126" s="164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65"/>
      <c r="T126" s="166" t="str">
        <f t="shared" si="6"/>
        <v/>
      </c>
      <c r="U126" s="83"/>
      <c r="V126" s="45" t="s">
        <v>12</v>
      </c>
      <c r="W126" s="46"/>
      <c r="X126" s="46"/>
      <c r="Y126" s="47"/>
      <c r="Z126" s="48"/>
      <c r="AA126" s="49"/>
      <c r="AB126" s="111" t="str">
        <f>TEXT(IF($E124="","",(IF($E125="",T124/(15-(COUNTIF($E124:$S124,""))),(IF($E126="",(T124+T125)/(30-(COUNTIF($E124:$S124,"")+COUNTIF($E125:$S125,""))), (T124+T125+T126)/(45-(COUNTIF($E124:$S124,"")+COUNTIF($E125:$S125,"")+COUNTIF($E126:$S126,"")))))))),"0,00")</f>
        <v>0,00</v>
      </c>
      <c r="AC126" s="266"/>
    </row>
    <row r="127" spans="1:29" ht="15.75" customHeight="1" x14ac:dyDescent="0.25">
      <c r="A127" s="64"/>
      <c r="B127" s="185"/>
      <c r="C127" s="186"/>
      <c r="D127" s="187"/>
      <c r="E127" s="74">
        <v>5</v>
      </c>
      <c r="F127" s="60">
        <v>5</v>
      </c>
      <c r="G127" s="60">
        <v>5</v>
      </c>
      <c r="H127" s="60">
        <v>5</v>
      </c>
      <c r="I127" s="60">
        <v>3</v>
      </c>
      <c r="J127" s="60">
        <v>2</v>
      </c>
      <c r="K127" s="60">
        <v>5</v>
      </c>
      <c r="L127" s="60">
        <v>5</v>
      </c>
      <c r="M127" s="60">
        <v>5</v>
      </c>
      <c r="N127" s="173">
        <v>5</v>
      </c>
      <c r="O127" s="60"/>
      <c r="P127" s="60"/>
      <c r="Q127" s="60"/>
      <c r="R127" s="60"/>
      <c r="S127" s="60"/>
      <c r="T127" s="61">
        <f t="shared" si="6"/>
        <v>45</v>
      </c>
      <c r="U127" s="62">
        <f>SUM(T127:T130)+IF(ISNUMBER(#REF!),#REF!,0)+IF(ISNUMBER(#REF!),#REF!,0)+IF(ISNUMBER(#REF!),#REF!,0)</f>
        <v>45</v>
      </c>
      <c r="V127" s="51">
        <f>COUNTIF($E127:$S127,0)+COUNTIF($E128:$S128,0)+COUNTIF($E129:$S129,0)+COUNTIF($E130:$S130,0)</f>
        <v>0</v>
      </c>
      <c r="W127" s="51">
        <f>COUNTIF($E127:$S127,1)+COUNTIF($E128:$S128,1)+COUNTIF($E129:$S129,1)+COUNTIF($E130:$S130,1)</f>
        <v>0</v>
      </c>
      <c r="X127" s="51">
        <f>COUNTIF($E127:$S127,2)+COUNTIF($E128:$S128,2)+COUNTIF($E129:$S129,2)+COUNTIF($E130:$S130,2)</f>
        <v>1</v>
      </c>
      <c r="Y127" s="51">
        <f>COUNTIF($E127:$S127,3)+COUNTIF($E128:$S128,3)+COUNTIF($E129:$S129,3)+COUNTIF($E130:$S130,3)</f>
        <v>1</v>
      </c>
      <c r="Z127" s="51">
        <f>COUNTIF($E127:$S127,5)+COUNTIF($E128:$S128,5)+COUNTIF($E129:$S129,5)+COUNTIF($E130:$S130,5)</f>
        <v>8</v>
      </c>
      <c r="AA127" s="52">
        <f>COUNTIF($E127:$S127,"5*")+COUNTIF($E128:$S128,"5*")+COUNTIF($E129:$S129,"5*")</f>
        <v>0</v>
      </c>
      <c r="AB127" s="108">
        <f>COUNTIF($E127:$S127,20)+COUNTIF($E128:$S128,20)+COUNTIF($E129:$S129,20)</f>
        <v>0</v>
      </c>
      <c r="AC127" s="266" t="s">
        <v>81</v>
      </c>
    </row>
    <row r="128" spans="1:29" ht="15.75" customHeight="1" thickBot="1" x14ac:dyDescent="0.3">
      <c r="A128" s="255" t="s">
        <v>14</v>
      </c>
      <c r="B128" s="178"/>
      <c r="C128" s="179"/>
      <c r="D128" s="180"/>
      <c r="E128" s="63" t="s">
        <v>81</v>
      </c>
      <c r="F128" s="54" t="s">
        <v>81</v>
      </c>
      <c r="G128" s="54" t="s">
        <v>81</v>
      </c>
      <c r="H128" s="54" t="s">
        <v>81</v>
      </c>
      <c r="I128" s="54" t="s">
        <v>81</v>
      </c>
      <c r="J128" s="54" t="s">
        <v>81</v>
      </c>
      <c r="K128" s="54" t="s">
        <v>81</v>
      </c>
      <c r="L128" s="54" t="s">
        <v>81</v>
      </c>
      <c r="M128" s="54" t="s">
        <v>81</v>
      </c>
      <c r="N128" s="54" t="s">
        <v>81</v>
      </c>
      <c r="O128" s="54"/>
      <c r="P128" s="54"/>
      <c r="Q128" s="54"/>
      <c r="R128" s="54"/>
      <c r="S128" s="54"/>
      <c r="T128" s="55">
        <f t="shared" si="6"/>
        <v>0</v>
      </c>
      <c r="U128" s="56"/>
      <c r="V128" s="57"/>
      <c r="W128" s="57"/>
      <c r="X128" s="57"/>
      <c r="Y128" s="57"/>
      <c r="Z128" s="57"/>
      <c r="AA128" s="58"/>
      <c r="AB128" s="109"/>
      <c r="AC128" s="266"/>
    </row>
    <row r="129" spans="1:29" ht="15.75" customHeight="1" thickBot="1" x14ac:dyDescent="0.3">
      <c r="A129" s="255"/>
      <c r="B129" s="140">
        <v>205</v>
      </c>
      <c r="C129" s="192" t="s">
        <v>44</v>
      </c>
      <c r="D129" s="192" t="s">
        <v>63</v>
      </c>
      <c r="E129" s="75" t="s">
        <v>81</v>
      </c>
      <c r="F129" s="76" t="s">
        <v>81</v>
      </c>
      <c r="G129" s="76" t="s">
        <v>81</v>
      </c>
      <c r="H129" s="76" t="s">
        <v>81</v>
      </c>
      <c r="I129" s="76" t="s">
        <v>81</v>
      </c>
      <c r="J129" s="76" t="s">
        <v>81</v>
      </c>
      <c r="K129" s="76" t="s">
        <v>81</v>
      </c>
      <c r="L129" s="76" t="s">
        <v>81</v>
      </c>
      <c r="M129" s="76" t="s">
        <v>81</v>
      </c>
      <c r="N129" s="76" t="s">
        <v>81</v>
      </c>
      <c r="O129" s="76"/>
      <c r="P129" s="76"/>
      <c r="Q129" s="76"/>
      <c r="R129" s="76"/>
      <c r="S129" s="76"/>
      <c r="T129" s="77">
        <f t="shared" si="6"/>
        <v>0</v>
      </c>
      <c r="U129" s="78">
        <v>0.46458333333333335</v>
      </c>
      <c r="V129" s="40" t="s">
        <v>3</v>
      </c>
      <c r="W129" s="41"/>
      <c r="X129" s="41"/>
      <c r="Y129" s="42"/>
      <c r="Z129" s="42"/>
      <c r="AA129" s="43"/>
      <c r="AB129" s="110" t="e">
        <f>TEXT( (U130-U129+0.00000000000001),"[hh].mm.ss")</f>
        <v>#VALUE!</v>
      </c>
      <c r="AC129" s="266"/>
    </row>
    <row r="130" spans="1:29" ht="15.75" customHeight="1" thickBot="1" x14ac:dyDescent="0.3">
      <c r="A130" s="256"/>
      <c r="B130" s="182"/>
      <c r="C130" s="183"/>
      <c r="D130" s="184"/>
      <c r="E130" s="71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3" t="str">
        <f t="shared" si="6"/>
        <v/>
      </c>
      <c r="U130" s="79"/>
      <c r="V130" s="45" t="s">
        <v>12</v>
      </c>
      <c r="W130" s="46"/>
      <c r="X130" s="46"/>
      <c r="Y130" s="47"/>
      <c r="Z130" s="48"/>
      <c r="AA130" s="49"/>
      <c r="AB130" s="111" t="str">
        <f>TEXT(IF($E128="","",(IF($E129="",T128/(15-(COUNTIF($E128:$S128,""))),(IF($E130="",(T128+T129)/(30-(COUNTIF($E128:$S128,"")+COUNTIF($E129:$S129,""))), (T128+T129+T130)/(45-(COUNTIF($E128:$S128,"")+COUNTIF($E129:$S129,"")+COUNTIF($E130:$S130,"")))))))),"0,00")</f>
        <v>0,00</v>
      </c>
      <c r="AC130" s="266"/>
    </row>
    <row r="131" spans="1:29" ht="15.75" customHeight="1" x14ac:dyDescent="0.25">
      <c r="A131" s="64"/>
      <c r="B131" s="185"/>
      <c r="C131" s="186"/>
      <c r="D131" s="193"/>
      <c r="E131" s="158">
        <v>3</v>
      </c>
      <c r="F131" s="159">
        <v>5</v>
      </c>
      <c r="G131" s="159">
        <v>2</v>
      </c>
      <c r="H131" s="159">
        <v>3</v>
      </c>
      <c r="I131" s="159">
        <v>3</v>
      </c>
      <c r="J131" s="159">
        <v>3</v>
      </c>
      <c r="K131" s="159">
        <v>3</v>
      </c>
      <c r="L131" s="159">
        <v>5</v>
      </c>
      <c r="M131" s="159">
        <v>5</v>
      </c>
      <c r="N131" s="159">
        <v>5</v>
      </c>
      <c r="O131" s="60"/>
      <c r="P131" s="60"/>
      <c r="Q131" s="60"/>
      <c r="R131" s="60"/>
      <c r="S131" s="60"/>
      <c r="T131" s="160">
        <f>IF(E131="","",SUM(E131:S131)+(COUNTIF(E131:S131,"5*")*5))</f>
        <v>37</v>
      </c>
      <c r="U131" s="62">
        <f>SUM(T131:T134)+IF(ISNUMBER(#REF!),#REF!,0)+IF(ISNUMBER(#REF!),#REF!,0)+IF(ISNUMBER(#REF!),#REF!,0)</f>
        <v>37</v>
      </c>
      <c r="V131" s="51">
        <f>COUNTIF($E131:$S131,0)+COUNTIF($E132:$S132,0)+COUNTIF($E133:$S133,0)+COUNTIF($E134:$S134,0)</f>
        <v>0</v>
      </c>
      <c r="W131" s="51">
        <f>COUNTIF($E131:$S131,1)+COUNTIF($E132:$S132,1)+COUNTIF($E133:$S133,1)+COUNTIF($E134:$S134,1)</f>
        <v>0</v>
      </c>
      <c r="X131" s="51">
        <f>COUNTIF($E131:$S131,2)+COUNTIF($E132:$S132,2)+COUNTIF($E133:$S133,2)+COUNTIF($E134:$S134,2)</f>
        <v>1</v>
      </c>
      <c r="Y131" s="51">
        <f>COUNTIF($E131:$S131,3)+COUNTIF($E132:$S132,3)+COUNTIF($E133:$S133,3)+COUNTIF($E134:$S134,3)</f>
        <v>5</v>
      </c>
      <c r="Z131" s="51">
        <f>COUNTIF($E131:$S131,5)+COUNTIF($E132:$S132,5)+COUNTIF($E133:$S133,5)+COUNTIF($E134:$S134,5)</f>
        <v>4</v>
      </c>
      <c r="AA131" s="52">
        <f>COUNTIF($E131:$S131,"5*")+COUNTIF($E132:$S132,"5*")+COUNTIF($E133:$S133,"5*")</f>
        <v>0</v>
      </c>
      <c r="AB131" s="108">
        <f>COUNTIF($E131:$S131,20)+COUNTIF($E132:$S132,20)+COUNTIF($E133:$S133,20)</f>
        <v>0</v>
      </c>
      <c r="AC131" s="266" t="s">
        <v>81</v>
      </c>
    </row>
    <row r="132" spans="1:29" ht="15.75" customHeight="1" thickBot="1" x14ac:dyDescent="0.3">
      <c r="A132" s="255" t="s">
        <v>14</v>
      </c>
      <c r="B132" s="178"/>
      <c r="C132" s="179"/>
      <c r="D132" s="194"/>
      <c r="E132" s="161" t="s">
        <v>81</v>
      </c>
      <c r="F132" s="157" t="s">
        <v>81</v>
      </c>
      <c r="G132" s="157" t="s">
        <v>81</v>
      </c>
      <c r="H132" s="157" t="s">
        <v>81</v>
      </c>
      <c r="I132" s="157" t="s">
        <v>81</v>
      </c>
      <c r="J132" s="157" t="s">
        <v>81</v>
      </c>
      <c r="K132" s="157" t="s">
        <v>81</v>
      </c>
      <c r="L132" s="157" t="s">
        <v>81</v>
      </c>
      <c r="M132" s="157" t="s">
        <v>81</v>
      </c>
      <c r="N132" s="157" t="s">
        <v>81</v>
      </c>
      <c r="O132" s="54"/>
      <c r="P132" s="54"/>
      <c r="Q132" s="54"/>
      <c r="R132" s="54"/>
      <c r="S132" s="54"/>
      <c r="T132" s="162">
        <f>IF(E132="","",SUM(E132:S132)+(COUNTIF(E132:S132,"5*")*5))</f>
        <v>0</v>
      </c>
      <c r="U132" s="56"/>
      <c r="V132" s="57"/>
      <c r="W132" s="57"/>
      <c r="X132" s="57"/>
      <c r="Y132" s="57"/>
      <c r="Z132" s="57"/>
      <c r="AA132" s="58"/>
      <c r="AB132" s="109"/>
      <c r="AC132" s="266"/>
    </row>
    <row r="133" spans="1:29" ht="15.75" customHeight="1" thickBot="1" x14ac:dyDescent="0.3">
      <c r="A133" s="255"/>
      <c r="B133" s="140">
        <v>207</v>
      </c>
      <c r="C133" s="192" t="s">
        <v>65</v>
      </c>
      <c r="D133" s="195" t="s">
        <v>66</v>
      </c>
      <c r="E133" s="161" t="s">
        <v>81</v>
      </c>
      <c r="F133" s="157" t="s">
        <v>81</v>
      </c>
      <c r="G133" s="157" t="s">
        <v>81</v>
      </c>
      <c r="H133" s="157" t="s">
        <v>81</v>
      </c>
      <c r="I133" s="157" t="s">
        <v>81</v>
      </c>
      <c r="J133" s="157" t="s">
        <v>81</v>
      </c>
      <c r="K133" s="157" t="s">
        <v>81</v>
      </c>
      <c r="L133" s="157" t="s">
        <v>81</v>
      </c>
      <c r="M133" s="157" t="s">
        <v>81</v>
      </c>
      <c r="N133" s="157" t="s">
        <v>81</v>
      </c>
      <c r="O133" s="76"/>
      <c r="P133" s="76"/>
      <c r="Q133" s="76"/>
      <c r="R133" s="76"/>
      <c r="S133" s="76"/>
      <c r="T133" s="163">
        <f>IF(E133="","",SUM(E133:S133)+(COUNTIF(E133:S133,"5*")*5))</f>
        <v>0</v>
      </c>
      <c r="U133" s="78">
        <v>0.46597222222222223</v>
      </c>
      <c r="V133" s="40" t="s">
        <v>3</v>
      </c>
      <c r="W133" s="41"/>
      <c r="X133" s="41"/>
      <c r="Y133" s="42"/>
      <c r="Z133" s="42"/>
      <c r="AA133" s="43"/>
      <c r="AB133" s="110" t="str">
        <f>TEXT( (U134-U133+0.00000000000001),"[hh].mm.ss")</f>
        <v>03.54.00</v>
      </c>
      <c r="AC133" s="266"/>
    </row>
    <row r="134" spans="1:29" ht="15.75" customHeight="1" thickBot="1" x14ac:dyDescent="0.3">
      <c r="A134" s="256"/>
      <c r="B134" s="182"/>
      <c r="C134" s="183"/>
      <c r="D134" s="196"/>
      <c r="E134" s="164"/>
      <c r="F134" s="165"/>
      <c r="G134" s="165"/>
      <c r="H134" s="165"/>
      <c r="I134" s="165"/>
      <c r="J134" s="165"/>
      <c r="K134" s="165"/>
      <c r="L134" s="165"/>
      <c r="M134" s="165"/>
      <c r="N134" s="165"/>
      <c r="O134" s="81"/>
      <c r="P134" s="81"/>
      <c r="Q134" s="81"/>
      <c r="R134" s="81"/>
      <c r="S134" s="81"/>
      <c r="T134" s="166" t="str">
        <f>IF(E134="","",SUM(E134:S134)+(COUNTIF(E134:S134,"5*")*5))</f>
        <v/>
      </c>
      <c r="U134" s="79">
        <v>0.62847222222222221</v>
      </c>
      <c r="V134" s="45" t="s">
        <v>12</v>
      </c>
      <c r="W134" s="46"/>
      <c r="X134" s="46"/>
      <c r="Y134" s="47"/>
      <c r="Z134" s="48"/>
      <c r="AA134" s="49"/>
      <c r="AB134" s="111" t="str">
        <f>TEXT(IF($E132="","",(IF($E133="",T132/(15-(COUNTIF($E132:$S132,""))),(IF($E134="",(T132+T133)/(30-(COUNTIF($E132:$S132,"")+COUNTIF($E133:$S133,""))), (T132+T133+T134)/(45-(COUNTIF($E132:$S132,"")+COUNTIF($E133:$S133,"")+COUNTIF($E134:$S134,"")))))))),"0,00")</f>
        <v>0,00</v>
      </c>
      <c r="AC134" s="266"/>
    </row>
    <row r="135" spans="1:29" ht="15.75" customHeight="1" x14ac:dyDescent="0.2">
      <c r="A135" s="204"/>
      <c r="B135" s="149"/>
      <c r="C135" s="149"/>
      <c r="D135" s="149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9"/>
      <c r="U135" s="149"/>
      <c r="V135" s="149"/>
      <c r="W135" s="149"/>
      <c r="X135" s="149"/>
      <c r="Y135" s="149"/>
      <c r="Z135" s="149"/>
      <c r="AA135" s="149"/>
      <c r="AB135" s="149"/>
      <c r="AC135" s="205"/>
    </row>
    <row r="136" spans="1:29" ht="15" customHeight="1" thickBot="1" x14ac:dyDescent="0.25">
      <c r="A136" s="204"/>
      <c r="B136" s="149"/>
      <c r="C136" s="149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  <c r="AA136" s="149"/>
      <c r="AB136" s="149"/>
      <c r="AC136" s="205"/>
    </row>
    <row r="137" spans="1:29" ht="15.75" customHeight="1" x14ac:dyDescent="0.25">
      <c r="A137" s="144" t="s">
        <v>79</v>
      </c>
      <c r="B137" s="68" t="s">
        <v>16</v>
      </c>
      <c r="C137" s="69"/>
      <c r="D137" s="70" t="s">
        <v>20</v>
      </c>
      <c r="E137" s="116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8" t="s">
        <v>0</v>
      </c>
      <c r="U137" s="119"/>
      <c r="V137" s="120" t="s">
        <v>10</v>
      </c>
      <c r="W137" s="121"/>
      <c r="X137" s="121"/>
      <c r="Y137" s="122"/>
      <c r="Z137" s="122"/>
      <c r="AA137" s="122"/>
      <c r="AB137" s="123"/>
      <c r="AC137" s="205"/>
    </row>
    <row r="138" spans="1:29" ht="15.75" customHeight="1" thickBot="1" x14ac:dyDescent="0.3">
      <c r="A138" s="146"/>
      <c r="B138" s="103" t="s">
        <v>17</v>
      </c>
      <c r="C138" s="104"/>
      <c r="D138" s="105"/>
      <c r="E138" s="125">
        <v>1</v>
      </c>
      <c r="F138" s="33">
        <v>2</v>
      </c>
      <c r="G138" s="33">
        <v>3</v>
      </c>
      <c r="H138" s="33">
        <v>4</v>
      </c>
      <c r="I138" s="33">
        <v>5</v>
      </c>
      <c r="J138" s="33">
        <v>6</v>
      </c>
      <c r="K138" s="33">
        <v>7</v>
      </c>
      <c r="L138" s="33">
        <v>8</v>
      </c>
      <c r="M138" s="33">
        <v>9</v>
      </c>
      <c r="N138" s="33">
        <v>10</v>
      </c>
      <c r="O138" s="33">
        <v>11</v>
      </c>
      <c r="P138" s="33">
        <v>12</v>
      </c>
      <c r="Q138" s="33">
        <v>13</v>
      </c>
      <c r="R138" s="33">
        <v>14</v>
      </c>
      <c r="S138" s="33">
        <v>15</v>
      </c>
      <c r="T138" s="34" t="s">
        <v>8</v>
      </c>
      <c r="U138" s="35" t="s">
        <v>9</v>
      </c>
      <c r="V138" s="36">
        <v>0</v>
      </c>
      <c r="W138" s="37">
        <v>1</v>
      </c>
      <c r="X138" s="37">
        <v>2</v>
      </c>
      <c r="Y138" s="37">
        <v>3</v>
      </c>
      <c r="Z138" s="37">
        <v>5</v>
      </c>
      <c r="AA138" s="38" t="s">
        <v>2</v>
      </c>
      <c r="AB138" s="126">
        <v>20</v>
      </c>
      <c r="AC138" s="205"/>
    </row>
    <row r="139" spans="1:29" ht="15.75" customHeight="1" x14ac:dyDescent="0.25">
      <c r="A139" s="64"/>
      <c r="B139" s="94"/>
      <c r="C139" s="95"/>
      <c r="D139" s="96"/>
      <c r="E139" s="74">
        <v>0</v>
      </c>
      <c r="F139" s="60">
        <v>0</v>
      </c>
      <c r="G139" s="60">
        <v>1</v>
      </c>
      <c r="H139" s="60">
        <v>3</v>
      </c>
      <c r="I139" s="60">
        <v>3</v>
      </c>
      <c r="J139" s="60">
        <v>2</v>
      </c>
      <c r="K139" s="60">
        <v>5</v>
      </c>
      <c r="L139" s="60">
        <v>3</v>
      </c>
      <c r="M139" s="60">
        <v>3</v>
      </c>
      <c r="N139" s="60">
        <v>1</v>
      </c>
      <c r="O139" s="60"/>
      <c r="P139" s="60"/>
      <c r="Q139" s="60"/>
      <c r="R139" s="60"/>
      <c r="S139" s="60"/>
      <c r="T139" s="61">
        <f t="shared" ref="T139:T154" si="7">IF(E139="","",SUM(E139:S139)+(COUNTIF(E139:S139,"5*")*5))</f>
        <v>21</v>
      </c>
      <c r="U139" s="62">
        <f>SUM(T139:T142)+IF(ISNUMBER(#REF!),#REF!,0)+IF(ISNUMBER(#REF!),#REF!,0)+IF(ISNUMBER(#REF!),#REF!,0)</f>
        <v>58</v>
      </c>
      <c r="V139" s="51">
        <f>COUNTIF($E139:$S139,0)+COUNTIF($E140:$S140,0)+COUNTIF($E141:$S141,0)+COUNTIF($E142:$S142,0)</f>
        <v>5</v>
      </c>
      <c r="W139" s="51">
        <f>COUNTIF($E139:$S139,1)+COUNTIF($E140:$S140,1)+COUNTIF($E141:$S141,1)+COUNTIF($E142:$S142,1)</f>
        <v>7</v>
      </c>
      <c r="X139" s="51">
        <f>COUNTIF($E139:$S139,2)+COUNTIF($E140:$S140,2)+COUNTIF($E141:$S141,2)+COUNTIF($E142:$S142,2)</f>
        <v>7</v>
      </c>
      <c r="Y139" s="51">
        <f>COUNTIF($E139:$S139,3)+COUNTIF($E140:$S140,3)+COUNTIF($E141:$S141,3)+COUNTIF($E142:$S142,3)</f>
        <v>9</v>
      </c>
      <c r="Z139" s="51">
        <f>COUNTIF($E139:$S139,5)+COUNTIF($E140:$S140,5)+COUNTIF($E141:$S141,5)+COUNTIF($E142:$S142,5)</f>
        <v>2</v>
      </c>
      <c r="AA139" s="52">
        <f>COUNTIF($E139:$S139,"5*")+COUNTIF($E140:$S140,"5*")+COUNTIF($E141:$S141,"5*")</f>
        <v>0</v>
      </c>
      <c r="AB139" s="108">
        <f>COUNTIF($E139:$S139,20)+COUNTIF($E140:$S140,20)+COUNTIF($E141:$S141,20)</f>
        <v>0</v>
      </c>
      <c r="AC139" s="264">
        <v>1</v>
      </c>
    </row>
    <row r="140" spans="1:29" ht="15.75" customHeight="1" thickBot="1" x14ac:dyDescent="0.3">
      <c r="A140" s="255" t="s">
        <v>7</v>
      </c>
      <c r="B140" s="178"/>
      <c r="C140" s="179"/>
      <c r="D140" s="180"/>
      <c r="E140" s="63">
        <v>0</v>
      </c>
      <c r="F140" s="54">
        <v>0</v>
      </c>
      <c r="G140" s="54">
        <v>2</v>
      </c>
      <c r="H140" s="54">
        <v>1</v>
      </c>
      <c r="I140" s="54">
        <v>3</v>
      </c>
      <c r="J140" s="54">
        <v>2</v>
      </c>
      <c r="K140" s="54">
        <v>2</v>
      </c>
      <c r="L140" s="54">
        <v>3</v>
      </c>
      <c r="M140" s="54">
        <v>3</v>
      </c>
      <c r="N140" s="54">
        <v>1</v>
      </c>
      <c r="O140" s="54"/>
      <c r="P140" s="54"/>
      <c r="Q140" s="54"/>
      <c r="R140" s="54"/>
      <c r="S140" s="54"/>
      <c r="T140" s="55">
        <f t="shared" si="7"/>
        <v>17</v>
      </c>
      <c r="U140" s="56"/>
      <c r="V140" s="57"/>
      <c r="W140" s="57"/>
      <c r="X140" s="57"/>
      <c r="Y140" s="57"/>
      <c r="Z140" s="57"/>
      <c r="AA140" s="58"/>
      <c r="AB140" s="109"/>
      <c r="AC140" s="264"/>
    </row>
    <row r="141" spans="1:29" ht="15.75" customHeight="1" thickBot="1" x14ac:dyDescent="0.3">
      <c r="A141" s="262"/>
      <c r="B141" s="130">
        <v>300</v>
      </c>
      <c r="C141" s="200" t="s">
        <v>24</v>
      </c>
      <c r="D141" s="200" t="s">
        <v>25</v>
      </c>
      <c r="E141" s="75">
        <v>0</v>
      </c>
      <c r="F141" s="76">
        <v>1</v>
      </c>
      <c r="G141" s="76">
        <v>1</v>
      </c>
      <c r="H141" s="76">
        <v>3</v>
      </c>
      <c r="I141" s="76">
        <v>3</v>
      </c>
      <c r="J141" s="76">
        <v>2</v>
      </c>
      <c r="K141" s="76">
        <v>1</v>
      </c>
      <c r="L141" s="76">
        <v>5</v>
      </c>
      <c r="M141" s="76">
        <v>2</v>
      </c>
      <c r="N141" s="76">
        <v>2</v>
      </c>
      <c r="O141" s="76"/>
      <c r="P141" s="76"/>
      <c r="Q141" s="76"/>
      <c r="R141" s="76"/>
      <c r="S141" s="76"/>
      <c r="T141" s="77">
        <f t="shared" si="7"/>
        <v>20</v>
      </c>
      <c r="U141" s="78">
        <v>0.45833333333333331</v>
      </c>
      <c r="V141" s="40" t="s">
        <v>3</v>
      </c>
      <c r="W141" s="41"/>
      <c r="X141" s="41"/>
      <c r="Y141" s="42"/>
      <c r="Z141" s="42"/>
      <c r="AA141" s="43"/>
      <c r="AB141" s="110" t="str">
        <f>TEXT( (U142-U141+0.00000000000001),"[hh].mm.ss")</f>
        <v>03.34.00</v>
      </c>
      <c r="AC141" s="264"/>
    </row>
    <row r="142" spans="1:29" ht="15" customHeight="1" thickBot="1" x14ac:dyDescent="0.3">
      <c r="A142" s="263"/>
      <c r="B142" s="182"/>
      <c r="C142" s="183"/>
      <c r="D142" s="184"/>
      <c r="E142" s="71"/>
      <c r="F142" s="72"/>
      <c r="G142" s="72"/>
      <c r="H142" s="72"/>
      <c r="I142" s="72"/>
      <c r="J142" s="72"/>
      <c r="K142" s="72"/>
      <c r="L142" s="72"/>
      <c r="M142" s="72"/>
      <c r="N142" s="72"/>
      <c r="O142" s="81"/>
      <c r="P142" s="81"/>
      <c r="Q142" s="81"/>
      <c r="R142" s="81"/>
      <c r="S142" s="81"/>
      <c r="T142" s="82" t="str">
        <f t="shared" si="7"/>
        <v/>
      </c>
      <c r="U142" s="83">
        <v>0.6069444444444444</v>
      </c>
      <c r="V142" s="45" t="s">
        <v>12</v>
      </c>
      <c r="W142" s="46"/>
      <c r="X142" s="46"/>
      <c r="Y142" s="47"/>
      <c r="Z142" s="48"/>
      <c r="AA142" s="49"/>
      <c r="AB142" s="111" t="str">
        <f>TEXT(IF($E140="","",(IF($E141="",T140/(15-(COUNTIF($E140:$S140,""))),(IF($E142="",(T140+T141)/(30-(COUNTIF($E140:$S140,"")+COUNTIF($E141:$S141,""))), (T140+T141+T142)/(45-(COUNTIF($E140:$S140,"")+COUNTIF($E141:$S141,"")+COUNTIF($E142:$S142,"")))))))),"0,00")</f>
        <v>1,85</v>
      </c>
      <c r="AC142" s="264"/>
    </row>
    <row r="143" spans="1:29" ht="15.75" customHeight="1" x14ac:dyDescent="0.25">
      <c r="A143" s="64"/>
      <c r="B143" s="185"/>
      <c r="C143" s="186"/>
      <c r="D143" s="187"/>
      <c r="E143" s="74">
        <v>3</v>
      </c>
      <c r="F143" s="60">
        <v>5</v>
      </c>
      <c r="G143" s="60">
        <v>3</v>
      </c>
      <c r="H143" s="60">
        <v>5</v>
      </c>
      <c r="I143" s="60">
        <v>5</v>
      </c>
      <c r="J143" s="60">
        <v>3</v>
      </c>
      <c r="K143" s="60">
        <v>5</v>
      </c>
      <c r="L143" s="60">
        <v>4</v>
      </c>
      <c r="M143" s="60">
        <v>5</v>
      </c>
      <c r="N143" s="60">
        <v>5</v>
      </c>
      <c r="O143" s="60"/>
      <c r="P143" s="60"/>
      <c r="Q143" s="60"/>
      <c r="R143" s="60"/>
      <c r="S143" s="60"/>
      <c r="T143" s="61">
        <f t="shared" si="7"/>
        <v>43</v>
      </c>
      <c r="U143" s="62">
        <f>SUM(T143:T146)+IF(ISNUMBER(#REF!),#REF!,0)+IF(ISNUMBER(#REF!),#REF!,0)+IF(ISNUMBER(#REF!),#REF!,0)</f>
        <v>123</v>
      </c>
      <c r="V143" s="51">
        <f>COUNTIF($E143:$S143,0)+COUNTIF($E144:$S144,0)+COUNTIF($E145:$S145,0)+COUNTIF($E146:$S146,0)</f>
        <v>0</v>
      </c>
      <c r="W143" s="51">
        <f>COUNTIF($E143:$S143,1)+COUNTIF($E144:$S144,1)+COUNTIF($E145:$S145,1)+COUNTIF($E146:$S146,1)</f>
        <v>1</v>
      </c>
      <c r="X143" s="51">
        <f>COUNTIF($E143:$S143,2)+COUNTIF($E144:$S144,2)+COUNTIF($E145:$S145,2)+COUNTIF($E146:$S146,2)</f>
        <v>2</v>
      </c>
      <c r="Y143" s="51">
        <f>COUNTIF($E143:$S143,3)+COUNTIF($E144:$S144,3)+COUNTIF($E145:$S145,3)+COUNTIF($E146:$S146,3)</f>
        <v>8</v>
      </c>
      <c r="Z143" s="51">
        <f>COUNTIF($E143:$S143,5)+COUNTIF($E144:$S144,5)+COUNTIF($E145:$S145,5)+COUNTIF($E146:$S146,5)</f>
        <v>18</v>
      </c>
      <c r="AA143" s="52">
        <f>COUNTIF($E143:$S143,"5*")+COUNTIF($E144:$S144,"5*")+COUNTIF($E145:$S145,"5*")</f>
        <v>0</v>
      </c>
      <c r="AB143" s="108">
        <f>COUNTIF($E143:$S143,20)+COUNTIF($E144:$S144,20)+COUNTIF($E145:$S145,20)</f>
        <v>0</v>
      </c>
      <c r="AC143" s="267">
        <v>2</v>
      </c>
    </row>
    <row r="144" spans="1:29" ht="15.75" customHeight="1" thickBot="1" x14ac:dyDescent="0.3">
      <c r="A144" s="255" t="s">
        <v>7</v>
      </c>
      <c r="B144" s="178"/>
      <c r="C144" s="179"/>
      <c r="D144" s="180"/>
      <c r="E144" s="63">
        <v>2</v>
      </c>
      <c r="F144" s="54">
        <v>5</v>
      </c>
      <c r="G144" s="54">
        <v>2</v>
      </c>
      <c r="H144" s="54">
        <v>5</v>
      </c>
      <c r="I144" s="54">
        <v>5</v>
      </c>
      <c r="J144" s="54">
        <v>3</v>
      </c>
      <c r="K144" s="54">
        <v>3</v>
      </c>
      <c r="L144" s="54">
        <v>3</v>
      </c>
      <c r="M144" s="54">
        <v>5</v>
      </c>
      <c r="N144" s="54">
        <v>5</v>
      </c>
      <c r="O144" s="54"/>
      <c r="P144" s="54"/>
      <c r="Q144" s="54"/>
      <c r="R144" s="54"/>
      <c r="S144" s="54"/>
      <c r="T144" s="55">
        <f t="shared" si="7"/>
        <v>38</v>
      </c>
      <c r="U144" s="56"/>
      <c r="V144" s="57"/>
      <c r="W144" s="57"/>
      <c r="X144" s="57"/>
      <c r="Y144" s="57"/>
      <c r="Z144" s="57"/>
      <c r="AA144" s="58"/>
      <c r="AB144" s="109"/>
      <c r="AC144" s="267"/>
    </row>
    <row r="145" spans="1:29" ht="15" customHeight="1" thickBot="1" x14ac:dyDescent="0.3">
      <c r="A145" s="262"/>
      <c r="B145" s="130">
        <v>301</v>
      </c>
      <c r="C145" s="200" t="s">
        <v>73</v>
      </c>
      <c r="D145" s="200" t="s">
        <v>74</v>
      </c>
      <c r="E145" s="75">
        <v>1</v>
      </c>
      <c r="F145" s="76">
        <v>3</v>
      </c>
      <c r="G145" s="76">
        <v>5</v>
      </c>
      <c r="H145" s="76">
        <v>3</v>
      </c>
      <c r="I145" s="76">
        <v>5</v>
      </c>
      <c r="J145" s="76">
        <v>5</v>
      </c>
      <c r="K145" s="76">
        <v>5</v>
      </c>
      <c r="L145" s="76">
        <v>5</v>
      </c>
      <c r="M145" s="76">
        <v>5</v>
      </c>
      <c r="N145" s="76">
        <v>5</v>
      </c>
      <c r="O145" s="76"/>
      <c r="P145" s="76"/>
      <c r="Q145" s="76"/>
      <c r="R145" s="76"/>
      <c r="S145" s="76"/>
      <c r="T145" s="77">
        <f t="shared" si="7"/>
        <v>42</v>
      </c>
      <c r="U145" s="78">
        <v>0.45902777777777781</v>
      </c>
      <c r="V145" s="40" t="s">
        <v>3</v>
      </c>
      <c r="W145" s="41"/>
      <c r="X145" s="41"/>
      <c r="Y145" s="42"/>
      <c r="Z145" s="42"/>
      <c r="AA145" s="43"/>
      <c r="AB145" s="110" t="str">
        <f>TEXT( (U146-U145+0.00000000000001),"[hh].mm.ss")</f>
        <v>05.57.00</v>
      </c>
      <c r="AC145" s="267"/>
    </row>
    <row r="146" spans="1:29" ht="15.75" customHeight="1" thickBot="1" x14ac:dyDescent="0.3">
      <c r="A146" s="263"/>
      <c r="B146" s="182"/>
      <c r="C146" s="183"/>
      <c r="D146" s="184"/>
      <c r="E146" s="63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5" t="str">
        <f t="shared" si="7"/>
        <v/>
      </c>
      <c r="U146" s="83">
        <v>0.70694444444444438</v>
      </c>
      <c r="V146" s="45" t="s">
        <v>12</v>
      </c>
      <c r="W146" s="46"/>
      <c r="X146" s="46"/>
      <c r="Y146" s="47"/>
      <c r="Z146" s="48"/>
      <c r="AA146" s="49"/>
      <c r="AB146" s="111" t="str">
        <f>TEXT(IF($E144="","",(IF($E145="",T144/(15-(COUNTIF($E144:$S144,""))),(IF($E146="",(T144+T145)/(30-(COUNTIF($E144:$S144,"")+COUNTIF($E145:$S145,""))), (T144+T145+T146)/(45-(COUNTIF($E144:$S144,"")+COUNTIF($E145:$S145,"")+COUNTIF($E146:$S146,"")))))))),"0,00")</f>
        <v>4,00</v>
      </c>
      <c r="AC146" s="267"/>
    </row>
    <row r="147" spans="1:29" ht="15.75" customHeight="1" x14ac:dyDescent="0.25">
      <c r="A147" s="64"/>
      <c r="B147" s="185"/>
      <c r="C147" s="186"/>
      <c r="D147" s="193"/>
      <c r="E147" s="158">
        <v>5</v>
      </c>
      <c r="F147" s="159">
        <v>5</v>
      </c>
      <c r="G147" s="159">
        <v>5</v>
      </c>
      <c r="H147" s="159">
        <v>5</v>
      </c>
      <c r="I147" s="159">
        <v>5</v>
      </c>
      <c r="J147" s="159">
        <v>5</v>
      </c>
      <c r="K147" s="159">
        <v>5</v>
      </c>
      <c r="L147" s="159">
        <v>5</v>
      </c>
      <c r="M147" s="159">
        <v>5</v>
      </c>
      <c r="N147" s="159">
        <v>5</v>
      </c>
      <c r="O147" s="159"/>
      <c r="P147" s="159"/>
      <c r="Q147" s="60"/>
      <c r="R147" s="60"/>
      <c r="S147" s="60"/>
      <c r="T147" s="160">
        <f t="shared" si="7"/>
        <v>50</v>
      </c>
      <c r="U147" s="62">
        <f>SUM(T147:T150)+IF(ISNUMBER(#REF!),#REF!,0)+IF(ISNUMBER(#REF!),#REF!,0)+IF(ISNUMBER(#REF!),#REF!,0)</f>
        <v>150</v>
      </c>
      <c r="V147" s="51">
        <f>COUNTIF($E147:$S147,0)+COUNTIF($E148:$S148,0)+COUNTIF($E149:$S149,0)+COUNTIF($E150:$S150,0)</f>
        <v>0</v>
      </c>
      <c r="W147" s="51">
        <f>COUNTIF($E147:$S147,1)+COUNTIF($E148:$S148,1)+COUNTIF($E149:$S149,1)+COUNTIF($E150:$S150,1)</f>
        <v>0</v>
      </c>
      <c r="X147" s="51">
        <f>COUNTIF($E147:$S147,2)+COUNTIF($E148:$S148,2)+COUNTIF($E149:$S149,2)+COUNTIF($E150:$S150,2)</f>
        <v>0</v>
      </c>
      <c r="Y147" s="51">
        <f>COUNTIF($E147:$S147,3)+COUNTIF($E148:$S148,3)+COUNTIF($E149:$S149,3)+COUNTIF($E150:$S150,3)</f>
        <v>0</v>
      </c>
      <c r="Z147" s="51">
        <f>COUNTIF($E147:$S147,5)+COUNTIF($E148:$S148,5)+COUNTIF($E149:$S149,5)+COUNTIF($E150:$S150,5)</f>
        <v>30</v>
      </c>
      <c r="AA147" s="52">
        <f>COUNTIF($E147:$S147,"5*")+COUNTIF($E148:$S148,"5*")+COUNTIF($E149:$S149,"5*")</f>
        <v>0</v>
      </c>
      <c r="AB147" s="108">
        <f>COUNTIF($E147:$S147,20)+COUNTIF($E148:$S148,20)+COUNTIF($E149:$S149,20)</f>
        <v>0</v>
      </c>
      <c r="AC147" s="268">
        <v>3</v>
      </c>
    </row>
    <row r="148" spans="1:29" ht="16.5" customHeight="1" thickBot="1" x14ac:dyDescent="0.3">
      <c r="A148" s="255" t="s">
        <v>7</v>
      </c>
      <c r="B148" s="178"/>
      <c r="C148" s="179"/>
      <c r="D148" s="194"/>
      <c r="E148" s="161">
        <v>5</v>
      </c>
      <c r="F148" s="157">
        <v>5</v>
      </c>
      <c r="G148" s="157">
        <v>5</v>
      </c>
      <c r="H148" s="157">
        <v>5</v>
      </c>
      <c r="I148" s="157">
        <v>5</v>
      </c>
      <c r="J148" s="157">
        <v>5</v>
      </c>
      <c r="K148" s="157">
        <v>5</v>
      </c>
      <c r="L148" s="157">
        <v>5</v>
      </c>
      <c r="M148" s="157">
        <v>5</v>
      </c>
      <c r="N148" s="157">
        <v>5</v>
      </c>
      <c r="O148" s="157"/>
      <c r="P148" s="157"/>
      <c r="Q148" s="54"/>
      <c r="R148" s="54"/>
      <c r="S148" s="54"/>
      <c r="T148" s="162">
        <f t="shared" si="7"/>
        <v>50</v>
      </c>
      <c r="U148" s="56"/>
      <c r="V148" s="57"/>
      <c r="W148" s="57"/>
      <c r="X148" s="57"/>
      <c r="Y148" s="57"/>
      <c r="Z148" s="57"/>
      <c r="AA148" s="58"/>
      <c r="AB148" s="109"/>
      <c r="AC148" s="268"/>
    </row>
    <row r="149" spans="1:29" ht="16.5" customHeight="1" thickBot="1" x14ac:dyDescent="0.3">
      <c r="A149" s="262"/>
      <c r="B149" s="130">
        <v>302</v>
      </c>
      <c r="C149" s="200" t="s">
        <v>75</v>
      </c>
      <c r="D149" s="201" t="s">
        <v>76</v>
      </c>
      <c r="E149" s="161">
        <v>5</v>
      </c>
      <c r="F149" s="157">
        <v>5</v>
      </c>
      <c r="G149" s="157">
        <v>5</v>
      </c>
      <c r="H149" s="157">
        <v>5</v>
      </c>
      <c r="I149" s="157">
        <v>5</v>
      </c>
      <c r="J149" s="157">
        <v>5</v>
      </c>
      <c r="K149" s="157">
        <v>5</v>
      </c>
      <c r="L149" s="157">
        <v>5</v>
      </c>
      <c r="M149" s="157">
        <v>5</v>
      </c>
      <c r="N149" s="157">
        <v>5</v>
      </c>
      <c r="O149" s="157"/>
      <c r="P149" s="157"/>
      <c r="Q149" s="76"/>
      <c r="R149" s="76"/>
      <c r="S149" s="76"/>
      <c r="T149" s="163">
        <f t="shared" si="7"/>
        <v>50</v>
      </c>
      <c r="U149" s="78">
        <v>0.4597222222222222</v>
      </c>
      <c r="V149" s="40" t="s">
        <v>3</v>
      </c>
      <c r="W149" s="41"/>
      <c r="X149" s="41"/>
      <c r="Y149" s="42"/>
      <c r="Z149" s="42"/>
      <c r="AA149" s="43"/>
      <c r="AB149" s="110" t="str">
        <f>TEXT( (U150-U149+0.00000000000001),"[hh].mm.ss")</f>
        <v>05.28.00</v>
      </c>
      <c r="AC149" s="268"/>
    </row>
    <row r="150" spans="1:29" ht="15" customHeight="1" thickBot="1" x14ac:dyDescent="0.3">
      <c r="A150" s="263"/>
      <c r="B150" s="182"/>
      <c r="C150" s="183"/>
      <c r="D150" s="196"/>
      <c r="E150" s="164"/>
      <c r="F150" s="165"/>
      <c r="G150" s="165"/>
      <c r="H150" s="165"/>
      <c r="I150" s="165"/>
      <c r="J150" s="165"/>
      <c r="K150" s="165"/>
      <c r="L150" s="165"/>
      <c r="M150" s="165"/>
      <c r="N150" s="165"/>
      <c r="O150" s="165"/>
      <c r="P150" s="165"/>
      <c r="Q150" s="81"/>
      <c r="R150" s="81"/>
      <c r="S150" s="81"/>
      <c r="T150" s="166" t="str">
        <f t="shared" si="7"/>
        <v/>
      </c>
      <c r="U150" s="83">
        <v>0.6875</v>
      </c>
      <c r="V150" s="45" t="s">
        <v>12</v>
      </c>
      <c r="W150" s="46"/>
      <c r="X150" s="46"/>
      <c r="Y150" s="47"/>
      <c r="Z150" s="48"/>
      <c r="AA150" s="49"/>
      <c r="AB150" s="111" t="str">
        <f>TEXT(IF($E148="","",(IF($E149="",T148/(15-(COUNTIF($E148:$S148,""))),(IF($E150="",(T148+T149)/(30-(COUNTIF($E148:$S148,"")+COUNTIF($E149:$S149,""))), (T148+T149+T150)/(45-(COUNTIF($E148:$S148,"")+COUNTIF($E149:$S149,"")+COUNTIF($E150:$S150,"")))))))),"0,00")</f>
        <v>5,00</v>
      </c>
      <c r="AC150" s="268"/>
    </row>
    <row r="151" spans="1:29" ht="16.5" customHeight="1" x14ac:dyDescent="0.25">
      <c r="A151" s="64"/>
      <c r="B151" s="185"/>
      <c r="C151" s="186"/>
      <c r="D151" s="193"/>
      <c r="E151" s="169" t="s">
        <v>81</v>
      </c>
      <c r="F151" s="170" t="s">
        <v>81</v>
      </c>
      <c r="G151" s="170" t="s">
        <v>81</v>
      </c>
      <c r="H151" s="170" t="s">
        <v>81</v>
      </c>
      <c r="I151" s="170" t="s">
        <v>81</v>
      </c>
      <c r="J151" s="170" t="s">
        <v>81</v>
      </c>
      <c r="K151" s="170" t="s">
        <v>81</v>
      </c>
      <c r="L151" s="170" t="s">
        <v>81</v>
      </c>
      <c r="M151" s="170" t="s">
        <v>81</v>
      </c>
      <c r="N151" s="170" t="s">
        <v>81</v>
      </c>
      <c r="O151" s="72"/>
      <c r="P151" s="72"/>
      <c r="Q151" s="72"/>
      <c r="R151" s="72"/>
      <c r="S151" s="72"/>
      <c r="T151" s="171">
        <f t="shared" si="7"/>
        <v>0</v>
      </c>
      <c r="U151" s="62">
        <f>SUM(T151:T154)+IF(ISNUMBER(#REF!),#REF!,0)+IF(ISNUMBER(#REF!),#REF!,0)+IF(ISNUMBER(#REF!),#REF!,0)</f>
        <v>0</v>
      </c>
      <c r="V151" s="51">
        <f>COUNTIF($E151:$S151,0)+COUNTIF($E152:$S152,0)+COUNTIF($E153:$S153,0)+COUNTIF($E154:$S154,0)</f>
        <v>0</v>
      </c>
      <c r="W151" s="51">
        <f>COUNTIF($E151:$S151,1)+COUNTIF($E152:$S152,1)+COUNTIF($E153:$S153,1)+COUNTIF($E154:$S154,1)</f>
        <v>0</v>
      </c>
      <c r="X151" s="51">
        <f>COUNTIF($E151:$S151,2)+COUNTIF($E152:$S152,2)+COUNTIF($E153:$S153,2)+COUNTIF($E154:$S154,2)</f>
        <v>0</v>
      </c>
      <c r="Y151" s="51">
        <f>COUNTIF($E151:$S151,3)+COUNTIF($E152:$S152,3)+COUNTIF($E153:$S153,3)+COUNTIF($E154:$S154,3)</f>
        <v>0</v>
      </c>
      <c r="Z151" s="51">
        <f>COUNTIF($E151:$S151,5)+COUNTIF($E152:$S152,5)+COUNTIF($E153:$S153,5)+COUNTIF($E154:$S154,5)</f>
        <v>0</v>
      </c>
      <c r="AA151" s="52">
        <f>COUNTIF($E151:$S151,"5*")+COUNTIF($E152:$S152,"5*")+COUNTIF($E153:$S153,"5*")</f>
        <v>0</v>
      </c>
      <c r="AB151" s="108">
        <f>COUNTIF($E151:$S151,20)+COUNTIF($E152:$S152,20)+COUNTIF($E153:$S153,20)</f>
        <v>0</v>
      </c>
      <c r="AC151" s="266" t="s">
        <v>81</v>
      </c>
    </row>
    <row r="152" spans="1:29" ht="16.5" customHeight="1" thickBot="1" x14ac:dyDescent="0.3">
      <c r="A152" s="255" t="s">
        <v>7</v>
      </c>
      <c r="B152" s="178"/>
      <c r="C152" s="179"/>
      <c r="D152" s="194"/>
      <c r="E152" s="168" t="s">
        <v>81</v>
      </c>
      <c r="F152" s="167" t="s">
        <v>81</v>
      </c>
      <c r="G152" s="167" t="s">
        <v>81</v>
      </c>
      <c r="H152" s="167" t="s">
        <v>81</v>
      </c>
      <c r="I152" s="167" t="s">
        <v>81</v>
      </c>
      <c r="J152" s="167" t="s">
        <v>81</v>
      </c>
      <c r="K152" s="167" t="s">
        <v>81</v>
      </c>
      <c r="L152" s="167" t="s">
        <v>81</v>
      </c>
      <c r="M152" s="167" t="s">
        <v>81</v>
      </c>
      <c r="N152" s="167" t="s">
        <v>81</v>
      </c>
      <c r="O152" s="54"/>
      <c r="P152" s="54"/>
      <c r="Q152" s="54"/>
      <c r="R152" s="54"/>
      <c r="S152" s="54"/>
      <c r="T152" s="162">
        <f t="shared" si="7"/>
        <v>0</v>
      </c>
      <c r="U152" s="56"/>
      <c r="V152" s="57"/>
      <c r="W152" s="57"/>
      <c r="X152" s="57"/>
      <c r="Y152" s="57"/>
      <c r="Z152" s="57"/>
      <c r="AA152" s="58"/>
      <c r="AB152" s="109"/>
      <c r="AC152" s="266"/>
    </row>
    <row r="153" spans="1:29" ht="16.5" customHeight="1" thickBot="1" x14ac:dyDescent="0.3">
      <c r="A153" s="262"/>
      <c r="B153" s="130">
        <v>303</v>
      </c>
      <c r="C153" s="200" t="s">
        <v>75</v>
      </c>
      <c r="D153" s="201" t="s">
        <v>77</v>
      </c>
      <c r="E153" s="168" t="s">
        <v>81</v>
      </c>
      <c r="F153" s="167" t="s">
        <v>81</v>
      </c>
      <c r="G153" s="167" t="s">
        <v>81</v>
      </c>
      <c r="H153" s="167" t="s">
        <v>81</v>
      </c>
      <c r="I153" s="167" t="s">
        <v>81</v>
      </c>
      <c r="J153" s="167" t="s">
        <v>81</v>
      </c>
      <c r="K153" s="167" t="s">
        <v>81</v>
      </c>
      <c r="L153" s="167" t="s">
        <v>81</v>
      </c>
      <c r="M153" s="167" t="s">
        <v>81</v>
      </c>
      <c r="N153" s="167" t="s">
        <v>81</v>
      </c>
      <c r="O153" s="76"/>
      <c r="P153" s="76"/>
      <c r="Q153" s="76"/>
      <c r="R153" s="76"/>
      <c r="S153" s="76"/>
      <c r="T153" s="163">
        <f t="shared" si="7"/>
        <v>0</v>
      </c>
      <c r="U153" s="78">
        <v>0.4604166666666667</v>
      </c>
      <c r="V153" s="40" t="s">
        <v>3</v>
      </c>
      <c r="W153" s="41"/>
      <c r="X153" s="41"/>
      <c r="Y153" s="42"/>
      <c r="Z153" s="42"/>
      <c r="AA153" s="43"/>
      <c r="AB153" s="110" t="e">
        <f>TEXT( (U154-U153+0.00000000000001),"[hh].mm.ss")</f>
        <v>#VALUE!</v>
      </c>
      <c r="AC153" s="266"/>
    </row>
    <row r="154" spans="1:29" ht="16.5" customHeight="1" thickBot="1" x14ac:dyDescent="0.3">
      <c r="A154" s="263"/>
      <c r="B154" s="182"/>
      <c r="C154" s="183"/>
      <c r="D154" s="196"/>
      <c r="E154" s="143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166" t="str">
        <f t="shared" si="7"/>
        <v/>
      </c>
      <c r="U154" s="83"/>
      <c r="V154" s="45" t="s">
        <v>12</v>
      </c>
      <c r="W154" s="46"/>
      <c r="X154" s="46"/>
      <c r="Y154" s="47"/>
      <c r="Z154" s="48"/>
      <c r="AA154" s="49"/>
      <c r="AB154" s="111" t="str">
        <f>TEXT(IF($E152="","",(IF($E153="",T152/(15-(COUNTIF($E152:$S152,""))),(IF($E154="",(T152+T153)/(30-(COUNTIF($E152:$S152,"")+COUNTIF($E153:$S153,""))), (T152+T153+T154)/(45-(COUNTIF($E152:$S152,"")+COUNTIF($E153:$S153,"")+COUNTIF($E154:$S154,"")))))))),"0,00")</f>
        <v>0,00</v>
      </c>
      <c r="AC154" s="269"/>
    </row>
  </sheetData>
  <mergeCells count="71">
    <mergeCell ref="AC147:AC150"/>
    <mergeCell ref="AC32:AC35"/>
    <mergeCell ref="AC64:AC67"/>
    <mergeCell ref="AC99:AC102"/>
    <mergeCell ref="AC151:AC154"/>
    <mergeCell ref="AC36:AC39"/>
    <mergeCell ref="AC68:AC71"/>
    <mergeCell ref="AC123:AC126"/>
    <mergeCell ref="AC40:AC43"/>
    <mergeCell ref="AC72:AC75"/>
    <mergeCell ref="AC139:AC142"/>
    <mergeCell ref="AC115:AC118"/>
    <mergeCell ref="AC127:AC130"/>
    <mergeCell ref="AC48:AC51"/>
    <mergeCell ref="AC80:AC83"/>
    <mergeCell ref="AC103:AC106"/>
    <mergeCell ref="AC143:AC146"/>
    <mergeCell ref="AC119:AC122"/>
    <mergeCell ref="AC28:AC31"/>
    <mergeCell ref="AC95:AC98"/>
    <mergeCell ref="AC131:AC134"/>
    <mergeCell ref="AC107:AC110"/>
    <mergeCell ref="AC111:AC114"/>
    <mergeCell ref="AC8:AC11"/>
    <mergeCell ref="AC20:AC23"/>
    <mergeCell ref="AC84:AC87"/>
    <mergeCell ref="AC91:AC94"/>
    <mergeCell ref="AC44:AC47"/>
    <mergeCell ref="AC76:AC79"/>
    <mergeCell ref="AC12:AC15"/>
    <mergeCell ref="AC24:AC27"/>
    <mergeCell ref="AC60:AC63"/>
    <mergeCell ref="AC56:AC59"/>
    <mergeCell ref="A148:A150"/>
    <mergeCell ref="A152:A154"/>
    <mergeCell ref="A116:A118"/>
    <mergeCell ref="A124:A126"/>
    <mergeCell ref="A144:A146"/>
    <mergeCell ref="A128:A130"/>
    <mergeCell ref="A140:A142"/>
    <mergeCell ref="A120:A122"/>
    <mergeCell ref="A112:A114"/>
    <mergeCell ref="A132:A134"/>
    <mergeCell ref="A96:A98"/>
    <mergeCell ref="A92:A94"/>
    <mergeCell ref="A100:A102"/>
    <mergeCell ref="A108:A110"/>
    <mergeCell ref="A104:A106"/>
    <mergeCell ref="A77:A79"/>
    <mergeCell ref="A57:A59"/>
    <mergeCell ref="A85:A87"/>
    <mergeCell ref="A37:A39"/>
    <mergeCell ref="A73:A75"/>
    <mergeCell ref="A81:A83"/>
    <mergeCell ref="A41:A43"/>
    <mergeCell ref="A61:A63"/>
    <mergeCell ref="A65:A67"/>
    <mergeCell ref="A69:A71"/>
    <mergeCell ref="A25:A27"/>
    <mergeCell ref="A21:A23"/>
    <mergeCell ref="A49:A51"/>
    <mergeCell ref="A1:C1"/>
    <mergeCell ref="D1:S1"/>
    <mergeCell ref="A2:C2"/>
    <mergeCell ref="D2:S2"/>
    <mergeCell ref="A3:AA3"/>
    <mergeCell ref="A9:A11"/>
    <mergeCell ref="A13:A15"/>
    <mergeCell ref="A45:A47"/>
    <mergeCell ref="A33:A35"/>
    <mergeCell ref="A29:A31"/>
  </mergeCells>
  <phoneticPr fontId="0" type="noConversion"/>
  <pageMargins left="0.74803149606299213" right="0.15748031496062992" top="0.19685039370078741" bottom="0.39370078740157483" header="0.11811023622047245" footer="0.11811023622047245"/>
  <pageSetup paperSize="9" scale="53" fitToHeight="0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46" t="s">
        <v>21</v>
      </c>
      <c r="B1" s="247"/>
      <c r="C1" s="248"/>
      <c r="D1" s="238" t="s">
        <v>83</v>
      </c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40"/>
      <c r="T1" s="84"/>
      <c r="U1" s="84"/>
      <c r="V1" s="84"/>
      <c r="W1" s="84"/>
      <c r="X1" s="84"/>
      <c r="Y1" s="84"/>
      <c r="Z1" s="84"/>
      <c r="AA1" s="84"/>
      <c r="AB1" s="84"/>
      <c r="AC1" s="2"/>
    </row>
    <row r="2" spans="1:29" ht="55.5" customHeight="1" thickBot="1" x14ac:dyDescent="0.45">
      <c r="A2" s="249"/>
      <c r="B2" s="250"/>
      <c r="C2" s="251"/>
      <c r="D2" s="241" t="s">
        <v>161</v>
      </c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3"/>
      <c r="T2" s="85"/>
      <c r="U2" s="85"/>
      <c r="V2" s="85"/>
      <c r="W2" s="85"/>
      <c r="X2" s="85"/>
      <c r="Y2" s="85"/>
      <c r="Z2" s="85"/>
      <c r="AA2" s="85"/>
      <c r="AB2" s="86"/>
      <c r="AC2" s="87" t="s">
        <v>5</v>
      </c>
    </row>
    <row r="3" spans="1:29" ht="33" x14ac:dyDescent="0.6">
      <c r="A3" s="244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6">
        <v>1</v>
      </c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8"/>
      <c r="W4" s="11"/>
      <c r="X4" s="11"/>
      <c r="Y4" s="11"/>
      <c r="Z4" s="11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/>
      <c r="W5" s="20"/>
      <c r="X5" s="20"/>
      <c r="Y5" s="20"/>
      <c r="Z5" s="18"/>
      <c r="AA5" s="21"/>
      <c r="AB5" s="22"/>
      <c r="AC5" s="23"/>
    </row>
    <row r="6" spans="1:29" ht="15" x14ac:dyDescent="0.25">
      <c r="A6" s="213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14" t="s">
        <v>4</v>
      </c>
      <c r="B7" s="103" t="s">
        <v>17</v>
      </c>
      <c r="C7" s="104"/>
      <c r="D7" s="105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15"/>
      <c r="B8" s="94"/>
      <c r="C8" s="95"/>
      <c r="D8" s="96"/>
      <c r="E8" s="74">
        <v>0</v>
      </c>
      <c r="F8" s="74">
        <v>0</v>
      </c>
      <c r="G8" s="74">
        <v>2</v>
      </c>
      <c r="H8" s="74">
        <v>5</v>
      </c>
      <c r="I8" s="74">
        <v>0</v>
      </c>
      <c r="J8" s="74">
        <v>3</v>
      </c>
      <c r="K8" s="74">
        <v>1</v>
      </c>
      <c r="L8" s="74">
        <v>5</v>
      </c>
      <c r="M8" s="74">
        <v>0</v>
      </c>
      <c r="N8" s="74">
        <v>5</v>
      </c>
      <c r="O8" s="60"/>
      <c r="P8" s="60"/>
      <c r="Q8" s="60"/>
      <c r="R8" s="60"/>
      <c r="S8" s="60"/>
      <c r="T8" s="61">
        <f t="shared" ref="T8:T23" si="0">IF(E8="","",SUM(E8:S8)+(COUNTIF(E8:S8,"5*")*5))</f>
        <v>21</v>
      </c>
      <c r="U8" s="235" t="s">
        <v>92</v>
      </c>
      <c r="V8" s="62">
        <f>SUM(T8:T11)+IF(ISNUMBER(U8),U8,0)+IF(ISNUMBER(U10),U10,0)+IF(ISNUMBER(U11),U11,0)</f>
        <v>26</v>
      </c>
      <c r="W8" s="51">
        <f>COUNTIF($E8:$S8,0)+COUNTIF($E9:$S9,0)+COUNTIF($E10:$S10,0)+COUNTIF($E11:$S11,0)</f>
        <v>20</v>
      </c>
      <c r="X8" s="51">
        <f>COUNTIF($E8:$S8,1)+COUNTIF($E9:$S9,1)+COUNTIF($E10:$S10,1)+COUNTIF($E11:$S11,1)</f>
        <v>4</v>
      </c>
      <c r="Y8" s="51">
        <f>COUNTIF($E8:$S8,2)+COUNTIF($E9:$S9,2)+COUNTIF($E10:$S10,2)+COUNTIF($E11:$S11,2)</f>
        <v>2</v>
      </c>
      <c r="Z8" s="51">
        <f>COUNTIF($E8:$S8,3)+COUNTIF($E9:$S9,3)+COUNTIF($E10:$S10,3)+COUNTIF($E11:$S11,3)</f>
        <v>1</v>
      </c>
      <c r="AA8" s="51">
        <f>COUNTIF($E8:$S8,5)+COUNTIF($E9:$S9,5)+COUNTIF($E10:$S10,5)+COUNTIF($E11:$S11,5)</f>
        <v>3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16">
        <v>50</v>
      </c>
      <c r="B9" s="97" t="s">
        <v>107</v>
      </c>
      <c r="C9" s="98"/>
      <c r="D9" s="99" t="s">
        <v>90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1</v>
      </c>
      <c r="K9" s="74">
        <v>0</v>
      </c>
      <c r="L9" s="74">
        <v>0</v>
      </c>
      <c r="M9" s="74">
        <v>0</v>
      </c>
      <c r="N9" s="74">
        <v>2</v>
      </c>
      <c r="O9" s="54"/>
      <c r="P9" s="54"/>
      <c r="Q9" s="54"/>
      <c r="R9" s="54"/>
      <c r="S9" s="54"/>
      <c r="T9" s="61">
        <f t="shared" si="0"/>
        <v>3</v>
      </c>
      <c r="U9" s="236"/>
      <c r="V9" s="56"/>
      <c r="W9" s="57"/>
      <c r="X9" s="57"/>
      <c r="Y9" s="57"/>
      <c r="Z9" s="57"/>
      <c r="AA9" s="57"/>
      <c r="AB9" s="58"/>
      <c r="AC9" s="59"/>
    </row>
    <row r="10" spans="1:29" ht="18.75" thickBot="1" x14ac:dyDescent="0.3">
      <c r="A10" s="217"/>
      <c r="B10" s="97"/>
      <c r="C10" s="98"/>
      <c r="D10" s="99"/>
      <c r="E10" s="74">
        <v>0</v>
      </c>
      <c r="F10" s="74">
        <v>0</v>
      </c>
      <c r="G10" s="74">
        <v>0</v>
      </c>
      <c r="H10" s="74">
        <v>1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1</v>
      </c>
      <c r="O10" s="76"/>
      <c r="P10" s="76"/>
      <c r="Q10" s="76"/>
      <c r="R10" s="76"/>
      <c r="S10" s="76"/>
      <c r="T10" s="61">
        <f t="shared" si="0"/>
        <v>2</v>
      </c>
      <c r="U10" s="236"/>
      <c r="V10" s="129">
        <v>0.54583333333333328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04.31.00</v>
      </c>
    </row>
    <row r="11" spans="1:29" ht="18.75" thickBot="1" x14ac:dyDescent="0.3">
      <c r="A11" s="218"/>
      <c r="B11" s="100"/>
      <c r="C11" s="101"/>
      <c r="D11" s="102"/>
      <c r="E11" s="74"/>
      <c r="F11" s="60"/>
      <c r="G11" s="60"/>
      <c r="H11" s="60"/>
      <c r="I11" s="60"/>
      <c r="J11" s="60"/>
      <c r="K11" s="60"/>
      <c r="L11" s="60"/>
      <c r="M11" s="60"/>
      <c r="N11" s="60"/>
      <c r="O11" s="72"/>
      <c r="P11" s="72"/>
      <c r="Q11" s="72"/>
      <c r="R11" s="72"/>
      <c r="S11" s="72"/>
      <c r="T11" s="61" t="str">
        <f t="shared" si="0"/>
        <v/>
      </c>
      <c r="U11" s="237"/>
      <c r="V11" s="129">
        <v>0.73402777777777783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0,25</v>
      </c>
    </row>
    <row r="12" spans="1:29" ht="15.75" thickBot="1" x14ac:dyDescent="0.3">
      <c r="A12" s="215"/>
      <c r="B12" s="94"/>
      <c r="C12" s="95"/>
      <c r="D12" s="96"/>
      <c r="E12" s="74">
        <v>1</v>
      </c>
      <c r="F12" s="74">
        <v>5</v>
      </c>
      <c r="G12" s="74">
        <v>5</v>
      </c>
      <c r="H12" s="74">
        <v>5</v>
      </c>
      <c r="I12" s="74">
        <v>5</v>
      </c>
      <c r="J12" s="74">
        <v>3</v>
      </c>
      <c r="K12" s="74">
        <v>0</v>
      </c>
      <c r="L12" s="74">
        <v>1</v>
      </c>
      <c r="M12" s="74">
        <v>5</v>
      </c>
      <c r="N12" s="74">
        <v>5</v>
      </c>
      <c r="O12" s="60"/>
      <c r="P12" s="60"/>
      <c r="Q12" s="60"/>
      <c r="R12" s="60"/>
      <c r="S12" s="60"/>
      <c r="T12" s="61">
        <f t="shared" si="0"/>
        <v>35</v>
      </c>
      <c r="U12" s="235"/>
      <c r="V12" s="62">
        <f>SUM(T12:T15)+IF(ISNUMBER(U12),U12,0)+IF(ISNUMBER(U14),U14,0)+IF(ISNUMBER(U15),U15,0)</f>
        <v>88</v>
      </c>
      <c r="W12" s="51">
        <f>COUNTIF($E12:$S12,0)+COUNTIF($E13:$S13,0)+COUNTIF($E14:$S14,0)+COUNTIF($E15:$S15,0)</f>
        <v>6</v>
      </c>
      <c r="X12" s="51">
        <f>COUNTIF($E12:$S12,1)+COUNTIF($E13:$S13,1)+COUNTIF($E14:$S14,1)+COUNTIF($E15:$S15,1)</f>
        <v>5</v>
      </c>
      <c r="Y12" s="51">
        <f>COUNTIF($E12:$S12,2)+COUNTIF($E13:$S13,2)+COUNTIF($E14:$S14,2)+COUNTIF($E15:$S15,2)</f>
        <v>0</v>
      </c>
      <c r="Z12" s="51">
        <f>COUNTIF($E12:$S12,3)+COUNTIF($E13:$S13,3)+COUNTIF($E14:$S14,3)+COUNTIF($E15:$S15,3)</f>
        <v>6</v>
      </c>
      <c r="AA12" s="51">
        <f>COUNTIF($E12:$S12,5)+COUNTIF($E13:$S13,5)+COUNTIF($E14:$S14,5)+COUNTIF($E15:$S15,5)</f>
        <v>13</v>
      </c>
      <c r="AB12" s="52">
        <f>COUNTIF($E12:$S12,"5*")+COUNTIF($E13:$S13,"5*")+COUNTIF($E14:$S14,"5*")</f>
        <v>0</v>
      </c>
      <c r="AC12" s="108">
        <f>COUNTIF($E12:$S12,20)+COUNTIF($E13:$S13,20)+COUNTIF($E14:$S14,20)</f>
        <v>0</v>
      </c>
    </row>
    <row r="13" spans="1:29" ht="15.75" thickBot="1" x14ac:dyDescent="0.3">
      <c r="A13" s="216">
        <v>51</v>
      </c>
      <c r="B13" s="97" t="s">
        <v>108</v>
      </c>
      <c r="C13" s="98"/>
      <c r="D13" s="99" t="s">
        <v>23</v>
      </c>
      <c r="E13" s="74">
        <v>3</v>
      </c>
      <c r="F13" s="74">
        <v>0</v>
      </c>
      <c r="G13" s="74">
        <v>5</v>
      </c>
      <c r="H13" s="74">
        <v>1</v>
      </c>
      <c r="I13" s="74">
        <v>5</v>
      </c>
      <c r="J13" s="74">
        <v>3</v>
      </c>
      <c r="K13" s="74">
        <v>0</v>
      </c>
      <c r="L13" s="74">
        <v>0</v>
      </c>
      <c r="M13" s="74">
        <v>5</v>
      </c>
      <c r="N13" s="74">
        <v>3</v>
      </c>
      <c r="O13" s="54"/>
      <c r="P13" s="54"/>
      <c r="Q13" s="54"/>
      <c r="R13" s="54"/>
      <c r="S13" s="54"/>
      <c r="T13" s="61">
        <f t="shared" si="0"/>
        <v>25</v>
      </c>
      <c r="U13" s="236"/>
      <c r="V13" s="56"/>
      <c r="W13" s="57"/>
      <c r="X13" s="57"/>
      <c r="Y13" s="57"/>
      <c r="Z13" s="57"/>
      <c r="AA13" s="57"/>
      <c r="AB13" s="58"/>
      <c r="AC13" s="109"/>
    </row>
    <row r="14" spans="1:29" ht="18.75" thickBot="1" x14ac:dyDescent="0.3">
      <c r="A14" s="217"/>
      <c r="B14" s="97"/>
      <c r="C14" s="98"/>
      <c r="D14" s="99"/>
      <c r="E14" s="74">
        <v>1</v>
      </c>
      <c r="F14" s="74">
        <v>0</v>
      </c>
      <c r="G14" s="74">
        <v>5</v>
      </c>
      <c r="H14" s="74">
        <v>5</v>
      </c>
      <c r="I14" s="74">
        <v>5</v>
      </c>
      <c r="J14" s="74">
        <v>3</v>
      </c>
      <c r="K14" s="74">
        <v>0</v>
      </c>
      <c r="L14" s="74">
        <v>1</v>
      </c>
      <c r="M14" s="74">
        <v>5</v>
      </c>
      <c r="N14" s="74">
        <v>3</v>
      </c>
      <c r="O14" s="76"/>
      <c r="P14" s="76"/>
      <c r="Q14" s="76"/>
      <c r="R14" s="76"/>
      <c r="S14" s="76"/>
      <c r="T14" s="61">
        <f t="shared" si="0"/>
        <v>28</v>
      </c>
      <c r="U14" s="236"/>
      <c r="V14" s="129">
        <v>0.54652777777777783</v>
      </c>
      <c r="W14" s="40" t="s">
        <v>3</v>
      </c>
      <c r="X14" s="41"/>
      <c r="Y14" s="41"/>
      <c r="Z14" s="42"/>
      <c r="AA14" s="42"/>
      <c r="AB14" s="43"/>
      <c r="AC14" s="110" t="str">
        <f>TEXT( (V15-V14+0.00000000000001),"[hh].mm.ss")</f>
        <v>04.55.00</v>
      </c>
    </row>
    <row r="15" spans="1:29" ht="18.75" thickBot="1" x14ac:dyDescent="0.3">
      <c r="A15" s="218"/>
      <c r="B15" s="100"/>
      <c r="C15" s="101"/>
      <c r="D15" s="102"/>
      <c r="E15" s="74"/>
      <c r="F15" s="60"/>
      <c r="G15" s="60"/>
      <c r="H15" s="60"/>
      <c r="I15" s="60"/>
      <c r="J15" s="60"/>
      <c r="K15" s="60"/>
      <c r="L15" s="60"/>
      <c r="M15" s="60"/>
      <c r="N15" s="60"/>
      <c r="O15" s="81"/>
      <c r="P15" s="81"/>
      <c r="Q15" s="81"/>
      <c r="R15" s="81"/>
      <c r="S15" s="81"/>
      <c r="T15" s="61" t="str">
        <f t="shared" si="0"/>
        <v/>
      </c>
      <c r="U15" s="237"/>
      <c r="V15" s="129">
        <v>0.75138888888888899</v>
      </c>
      <c r="W15" s="45" t="s">
        <v>12</v>
      </c>
      <c r="X15" s="46"/>
      <c r="Y15" s="46"/>
      <c r="Z15" s="47"/>
      <c r="AA15" s="48"/>
      <c r="AB15" s="49"/>
      <c r="AC15" s="111" t="str">
        <f>TEXT(IF($E13="","",(IF($E14="",T13/(15-(COUNTIF($E13:$S13,""))),(IF($E15="",(T13+T14)/(30-(COUNTIF($E13:$S13,"")+COUNTIF($E14:$S14,""))), (T13+T14+T15)/(45-(COUNTIF($E13:$S13,"")+COUNTIF($E14:$S14,"")+COUNTIF($E15:$S15,"")))))))),"0,00")</f>
        <v>2,65</v>
      </c>
    </row>
    <row r="16" spans="1:29" ht="15.75" thickBot="1" x14ac:dyDescent="0.3">
      <c r="A16" s="215"/>
      <c r="B16" s="94"/>
      <c r="C16" s="95"/>
      <c r="D16" s="96"/>
      <c r="E16" s="74">
        <v>0</v>
      </c>
      <c r="F16" s="74">
        <v>0</v>
      </c>
      <c r="G16" s="74">
        <v>0</v>
      </c>
      <c r="H16" s="74">
        <v>5</v>
      </c>
      <c r="I16" s="74">
        <v>0</v>
      </c>
      <c r="J16" s="74">
        <v>1</v>
      </c>
      <c r="K16" s="74">
        <v>0</v>
      </c>
      <c r="L16" s="74">
        <v>0</v>
      </c>
      <c r="M16" s="74">
        <v>0</v>
      </c>
      <c r="N16" s="74">
        <v>3</v>
      </c>
      <c r="O16" s="60"/>
      <c r="P16" s="60"/>
      <c r="Q16" s="60"/>
      <c r="R16" s="60"/>
      <c r="S16" s="60"/>
      <c r="T16" s="61">
        <f t="shared" si="0"/>
        <v>9</v>
      </c>
      <c r="U16" s="235" t="s">
        <v>91</v>
      </c>
      <c r="V16" s="62">
        <f>SUM(T16:T19)+IF(ISNUMBER(U16),U16,0)+IF(ISNUMBER(U18),U18,0)+IF(ISNUMBER(U19),U19,0)</f>
        <v>16</v>
      </c>
      <c r="W16" s="51">
        <f>COUNTIF($E16:$S16,0)+COUNTIF($E17:$S17,0)+COUNTIF($E18:$S18,0)+COUNTIF($E19:$S19,0)</f>
        <v>21</v>
      </c>
      <c r="X16" s="51">
        <f>COUNTIF($E16:$S16,1)+COUNTIF($E17:$S17,1)+COUNTIF($E18:$S18,1)+COUNTIF($E19:$S19,1)</f>
        <v>6</v>
      </c>
      <c r="Y16" s="51">
        <f>COUNTIF($E16:$S16,2)+COUNTIF($E17:$S17,2)+COUNTIF($E18:$S18,2)+COUNTIF($E19:$S19,2)</f>
        <v>1</v>
      </c>
      <c r="Z16" s="51">
        <f>COUNTIF($E16:$S16,3)+COUNTIF($E17:$S17,3)+COUNTIF($E18:$S18,3)+COUNTIF($E19:$S19,3)</f>
        <v>1</v>
      </c>
      <c r="AA16" s="51">
        <f>COUNTIF($E16:$S16,5)+COUNTIF($E17:$S17,5)+COUNTIF($E18:$S18,5)+COUNTIF($E19:$S19,5)</f>
        <v>1</v>
      </c>
      <c r="AB16" s="52">
        <f>COUNTIF($E16:$S16,"5*")+COUNTIF($E17:$S17,"5*")+COUNTIF($E18:$S18,"5*")</f>
        <v>0</v>
      </c>
      <c r="AC16" s="108">
        <f>COUNTIF($E16:$S16,20)+COUNTIF($E17:$S17,20)+COUNTIF($E18:$S18,20)</f>
        <v>0</v>
      </c>
    </row>
    <row r="17" spans="1:29" ht="15.75" thickBot="1" x14ac:dyDescent="0.3">
      <c r="A17" s="216">
        <v>52</v>
      </c>
      <c r="B17" s="97" t="s">
        <v>109</v>
      </c>
      <c r="C17" s="98"/>
      <c r="D17" s="99" t="s">
        <v>90</v>
      </c>
      <c r="E17" s="74">
        <v>1</v>
      </c>
      <c r="F17" s="74">
        <v>0</v>
      </c>
      <c r="G17" s="74">
        <v>1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1</v>
      </c>
      <c r="O17" s="54"/>
      <c r="P17" s="54"/>
      <c r="Q17" s="54"/>
      <c r="R17" s="54"/>
      <c r="S17" s="54"/>
      <c r="T17" s="61">
        <f t="shared" si="0"/>
        <v>3</v>
      </c>
      <c r="U17" s="236"/>
      <c r="V17" s="56"/>
      <c r="W17" s="57"/>
      <c r="X17" s="57"/>
      <c r="Y17" s="57"/>
      <c r="Z17" s="57"/>
      <c r="AA17" s="57"/>
      <c r="AB17" s="58"/>
      <c r="AC17" s="109"/>
    </row>
    <row r="18" spans="1:29" ht="18.75" thickBot="1" x14ac:dyDescent="0.3">
      <c r="A18" s="217"/>
      <c r="B18" s="97"/>
      <c r="C18" s="98"/>
      <c r="D18" s="99"/>
      <c r="E18" s="74">
        <v>0</v>
      </c>
      <c r="F18" s="74">
        <v>0</v>
      </c>
      <c r="G18" s="74">
        <v>1</v>
      </c>
      <c r="H18" s="74">
        <v>0</v>
      </c>
      <c r="I18" s="74">
        <v>1</v>
      </c>
      <c r="J18" s="74">
        <v>0</v>
      </c>
      <c r="K18" s="74">
        <v>0</v>
      </c>
      <c r="L18" s="74">
        <v>0</v>
      </c>
      <c r="M18" s="74">
        <v>0</v>
      </c>
      <c r="N18" s="74">
        <v>2</v>
      </c>
      <c r="O18" s="76"/>
      <c r="P18" s="76"/>
      <c r="Q18" s="76"/>
      <c r="R18" s="76"/>
      <c r="S18" s="76"/>
      <c r="T18" s="61">
        <f t="shared" si="0"/>
        <v>4</v>
      </c>
      <c r="U18" s="236"/>
      <c r="V18" s="129">
        <v>0.54722222222222217</v>
      </c>
      <c r="W18" s="40" t="s">
        <v>3</v>
      </c>
      <c r="X18" s="41"/>
      <c r="Y18" s="41"/>
      <c r="Z18" s="42"/>
      <c r="AA18" s="42"/>
      <c r="AB18" s="43"/>
      <c r="AC18" s="110" t="str">
        <f>TEXT( (V19-V18+0.00000000000001),"[hh].mm.ss")</f>
        <v>04.40.00</v>
      </c>
    </row>
    <row r="19" spans="1:29" ht="18.75" thickBot="1" x14ac:dyDescent="0.3">
      <c r="A19" s="218"/>
      <c r="B19" s="100"/>
      <c r="C19" s="101"/>
      <c r="D19" s="102"/>
      <c r="E19" s="74"/>
      <c r="F19" s="60"/>
      <c r="G19" s="60"/>
      <c r="H19" s="60"/>
      <c r="I19" s="60"/>
      <c r="J19" s="60"/>
      <c r="K19" s="60"/>
      <c r="L19" s="60"/>
      <c r="M19" s="60"/>
      <c r="N19" s="60"/>
      <c r="O19" s="81"/>
      <c r="P19" s="81"/>
      <c r="Q19" s="81"/>
      <c r="R19" s="81"/>
      <c r="S19" s="81"/>
      <c r="T19" s="61" t="str">
        <f t="shared" si="0"/>
        <v/>
      </c>
      <c r="U19" s="237"/>
      <c r="V19" s="129">
        <v>0.7416666666666667</v>
      </c>
      <c r="W19" s="45" t="s">
        <v>12</v>
      </c>
      <c r="X19" s="46"/>
      <c r="Y19" s="46"/>
      <c r="Z19" s="47"/>
      <c r="AA19" s="48"/>
      <c r="AB19" s="49"/>
      <c r="AC19" s="111" t="str">
        <f>TEXT(IF($E17="","",(IF($E18="",T17/(15-(COUNTIF($E17:$S17,""))),(IF($E19="",(T17+T18)/(30-(COUNTIF($E17:$S17,"")+COUNTIF($E18:$S18,""))), (T17+T18+T19)/(45-(COUNTIF($E17:$S17,"")+COUNTIF($E18:$S18,"")+COUNTIF($E19:$S19,"")))))))),"0,00")</f>
        <v>0,35</v>
      </c>
    </row>
    <row r="20" spans="1:29" ht="15.75" thickBot="1" x14ac:dyDescent="0.3">
      <c r="A20" s="215"/>
      <c r="B20" s="94"/>
      <c r="C20" s="95"/>
      <c r="D20" s="96"/>
      <c r="E20" s="74">
        <v>3</v>
      </c>
      <c r="F20" s="74">
        <v>1</v>
      </c>
      <c r="G20" s="74">
        <v>5</v>
      </c>
      <c r="H20" s="74">
        <v>0</v>
      </c>
      <c r="I20" s="74">
        <v>5</v>
      </c>
      <c r="J20" s="74">
        <v>5</v>
      </c>
      <c r="K20" s="74">
        <v>0</v>
      </c>
      <c r="L20" s="74">
        <v>0</v>
      </c>
      <c r="M20" s="74">
        <v>2</v>
      </c>
      <c r="N20" s="74">
        <v>5</v>
      </c>
      <c r="O20" s="60"/>
      <c r="P20" s="60"/>
      <c r="Q20" s="60"/>
      <c r="R20" s="60"/>
      <c r="S20" s="60"/>
      <c r="T20" s="61">
        <f t="shared" si="0"/>
        <v>26</v>
      </c>
      <c r="U20" s="235" t="s">
        <v>93</v>
      </c>
      <c r="V20" s="62">
        <f>SUM(T20:T23)+IF(ISNUMBER(U20),U20,0)+IF(ISNUMBER(U22),U22,0)+IF(ISNUMBER(U23),U23,0)</f>
        <v>57</v>
      </c>
      <c r="W20" s="51">
        <f>COUNTIF($E20:$S20,0)+COUNTIF($E21:$S21,0)+COUNTIF($E22:$S22,0)+COUNTIF($E23:$S23,0)</f>
        <v>8</v>
      </c>
      <c r="X20" s="51">
        <f>COUNTIF($E20:$S20,1)+COUNTIF($E21:$S21,1)+COUNTIF($E22:$S22,1)+COUNTIF($E23:$S23,1)</f>
        <v>6</v>
      </c>
      <c r="Y20" s="51">
        <f>COUNTIF($E20:$S20,2)+COUNTIF($E21:$S21,2)+COUNTIF($E22:$S22,2)+COUNTIF($E23:$S23,2)</f>
        <v>7</v>
      </c>
      <c r="Z20" s="51">
        <f>COUNTIF($E20:$S20,3)+COUNTIF($E21:$S21,3)+COUNTIF($E22:$S22,3)+COUNTIF($E23:$S23,3)</f>
        <v>4</v>
      </c>
      <c r="AA20" s="51">
        <f>COUNTIF($E20:$S20,5)+COUNTIF($E21:$S21,5)+COUNTIF($E22:$S22,5)+COUNTIF($E23:$S23,5)</f>
        <v>5</v>
      </c>
      <c r="AB20" s="52">
        <f>COUNTIF($E20:$S20,"5*")+COUNTIF($E21:$S21,"5*")+COUNTIF($E22:$S22,"5*")</f>
        <v>0</v>
      </c>
      <c r="AC20" s="108">
        <f>COUNTIF($E20:$S20,20)+COUNTIF($E21:$S21,20)+COUNTIF($E22:$S22,20)</f>
        <v>0</v>
      </c>
    </row>
    <row r="21" spans="1:29" ht="15.75" thickBot="1" x14ac:dyDescent="0.3">
      <c r="A21" s="216">
        <v>53</v>
      </c>
      <c r="B21" s="97" t="s">
        <v>110</v>
      </c>
      <c r="C21" s="98"/>
      <c r="D21" s="99" t="s">
        <v>90</v>
      </c>
      <c r="E21" s="74">
        <v>2</v>
      </c>
      <c r="F21" s="74">
        <v>5</v>
      </c>
      <c r="G21" s="74">
        <v>2</v>
      </c>
      <c r="H21" s="74">
        <v>2</v>
      </c>
      <c r="I21" s="74">
        <v>2</v>
      </c>
      <c r="J21" s="74">
        <v>3</v>
      </c>
      <c r="K21" s="74">
        <v>1</v>
      </c>
      <c r="L21" s="74">
        <v>0</v>
      </c>
      <c r="M21" s="74">
        <v>1</v>
      </c>
      <c r="N21" s="74">
        <v>1</v>
      </c>
      <c r="O21" s="54"/>
      <c r="P21" s="54"/>
      <c r="Q21" s="54"/>
      <c r="R21" s="54"/>
      <c r="S21" s="54"/>
      <c r="T21" s="61">
        <f t="shared" si="0"/>
        <v>19</v>
      </c>
      <c r="U21" s="236"/>
      <c r="V21" s="56"/>
      <c r="W21" s="57"/>
      <c r="X21" s="57"/>
      <c r="Y21" s="57"/>
      <c r="Z21" s="57"/>
      <c r="AA21" s="57"/>
      <c r="AB21" s="58"/>
      <c r="AC21" s="109"/>
    </row>
    <row r="22" spans="1:29" ht="18.75" thickBot="1" x14ac:dyDescent="0.3">
      <c r="A22" s="217"/>
      <c r="B22" s="97"/>
      <c r="C22" s="98"/>
      <c r="D22" s="99"/>
      <c r="E22" s="74">
        <v>1</v>
      </c>
      <c r="F22" s="74">
        <v>1</v>
      </c>
      <c r="G22" s="74">
        <v>0</v>
      </c>
      <c r="H22" s="74">
        <v>2</v>
      </c>
      <c r="I22" s="74">
        <v>3</v>
      </c>
      <c r="J22" s="74">
        <v>2</v>
      </c>
      <c r="K22" s="74">
        <v>0</v>
      </c>
      <c r="L22" s="74">
        <v>0</v>
      </c>
      <c r="M22" s="74">
        <v>0</v>
      </c>
      <c r="N22" s="74">
        <v>3</v>
      </c>
      <c r="O22" s="76"/>
      <c r="P22" s="76"/>
      <c r="Q22" s="76"/>
      <c r="R22" s="76"/>
      <c r="S22" s="76"/>
      <c r="T22" s="61">
        <f t="shared" si="0"/>
        <v>12</v>
      </c>
      <c r="U22" s="236"/>
      <c r="V22" s="129">
        <v>0.54791666666666672</v>
      </c>
      <c r="W22" s="40" t="s">
        <v>3</v>
      </c>
      <c r="X22" s="41"/>
      <c r="Y22" s="41"/>
      <c r="Z22" s="42"/>
      <c r="AA22" s="42"/>
      <c r="AB22" s="43"/>
      <c r="AC22" s="110" t="str">
        <f>TEXT( (V23-V22+0.00000000000001),"[hh].mm.ss")</f>
        <v>04.50.00</v>
      </c>
    </row>
    <row r="23" spans="1:29" ht="18.75" thickBot="1" x14ac:dyDescent="0.3">
      <c r="A23" s="218"/>
      <c r="B23" s="100"/>
      <c r="C23" s="101"/>
      <c r="D23" s="102"/>
      <c r="E23" s="74"/>
      <c r="F23" s="60"/>
      <c r="G23" s="60"/>
      <c r="H23" s="60"/>
      <c r="I23" s="60"/>
      <c r="J23" s="60"/>
      <c r="K23" s="60"/>
      <c r="L23" s="60"/>
      <c r="M23" s="60"/>
      <c r="N23" s="60"/>
      <c r="O23" s="81"/>
      <c r="P23" s="81"/>
      <c r="Q23" s="81"/>
      <c r="R23" s="81"/>
      <c r="S23" s="81"/>
      <c r="T23" s="61" t="str">
        <f t="shared" si="0"/>
        <v/>
      </c>
      <c r="U23" s="237"/>
      <c r="V23" s="129">
        <v>0.74930555555555556</v>
      </c>
      <c r="W23" s="45" t="s">
        <v>12</v>
      </c>
      <c r="X23" s="46"/>
      <c r="Y23" s="46"/>
      <c r="Z23" s="47"/>
      <c r="AA23" s="48"/>
      <c r="AB23" s="49"/>
      <c r="AC23" s="111" t="str">
        <f>TEXT(IF($E21="","",(IF($E22="",T21/(15-(COUNTIF($E21:$S21,""))),(IF($E23="",(T21+T22)/(30-(COUNTIF($E21:$S21,"")+COUNTIF($E22:$S22,""))), (T21+T22+T23)/(45-(COUNTIF($E21:$S21,"")+COUNTIF($E22:$S22,"")+COUNTIF($E23:$S23,"")))))))),"0,00")</f>
        <v>1,55</v>
      </c>
    </row>
  </sheetData>
  <mergeCells count="9">
    <mergeCell ref="U20:U23"/>
    <mergeCell ref="U8:U11"/>
    <mergeCell ref="U16:U19"/>
    <mergeCell ref="A3:AB3"/>
    <mergeCell ref="A1:C1"/>
    <mergeCell ref="D1:S1"/>
    <mergeCell ref="A2:C2"/>
    <mergeCell ref="D2:S2"/>
    <mergeCell ref="U12:U15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80" orientation="landscape" horizontalDpi="1200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7.8554687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46" t="s">
        <v>21</v>
      </c>
      <c r="B1" s="247"/>
      <c r="C1" s="248"/>
      <c r="D1" s="238" t="s">
        <v>83</v>
      </c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40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" customHeight="1" thickBot="1" x14ac:dyDescent="0.45">
      <c r="A2" s="249"/>
      <c r="B2" s="250"/>
      <c r="C2" s="251"/>
      <c r="D2" s="241" t="s">
        <v>161</v>
      </c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3"/>
      <c r="T2" s="3"/>
      <c r="U2" s="3"/>
      <c r="V2" s="3"/>
      <c r="W2" s="3"/>
      <c r="X2" s="3"/>
      <c r="Y2" s="3"/>
      <c r="Z2" s="3"/>
      <c r="AA2" s="3"/>
      <c r="AB2" s="4"/>
      <c r="AC2" s="5" t="s">
        <v>6</v>
      </c>
    </row>
    <row r="3" spans="1:29" ht="33" x14ac:dyDescent="0.6">
      <c r="A3" s="244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/>
      <c r="W5" s="20"/>
      <c r="X5" s="20"/>
      <c r="Y5" s="20"/>
      <c r="Z5" s="18"/>
      <c r="AA5" s="21"/>
      <c r="AB5" s="22"/>
      <c r="AC5" s="23"/>
    </row>
    <row r="6" spans="1:29" ht="15" x14ac:dyDescent="0.25">
      <c r="A6" s="207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08" t="s">
        <v>4</v>
      </c>
      <c r="B7" s="103" t="s">
        <v>17</v>
      </c>
      <c r="C7" s="104"/>
      <c r="D7" s="105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09"/>
      <c r="B8" s="94"/>
      <c r="C8" s="95"/>
      <c r="D8" s="96"/>
      <c r="E8" s="74">
        <v>0</v>
      </c>
      <c r="F8" s="74">
        <v>1</v>
      </c>
      <c r="G8" s="74">
        <v>1</v>
      </c>
      <c r="H8" s="74">
        <v>5</v>
      </c>
      <c r="I8" s="74">
        <v>5</v>
      </c>
      <c r="J8" s="74">
        <v>3</v>
      </c>
      <c r="K8" s="74">
        <v>1</v>
      </c>
      <c r="L8" s="74">
        <v>3</v>
      </c>
      <c r="M8" s="74">
        <v>3</v>
      </c>
      <c r="N8" s="74">
        <v>1</v>
      </c>
      <c r="O8" s="60"/>
      <c r="P8" s="60"/>
      <c r="Q8" s="60"/>
      <c r="R8" s="60"/>
      <c r="S8" s="60"/>
      <c r="T8" s="61">
        <f t="shared" ref="T8:T43" si="0">IF(E8="","",SUM(E8:S8)+(COUNTIF(E8:S8,"5*")*5))</f>
        <v>23</v>
      </c>
      <c r="U8" s="235"/>
      <c r="V8" s="62">
        <f>SUM(T8:T11)+IF(ISNUMBER(U8),U8,0)+IF(ISNUMBER(U10),U10,0)+IF(ISNUMBER(U11),U11,0)</f>
        <v>65</v>
      </c>
      <c r="W8" s="51">
        <f>COUNTIF($E8:$S8,0)+COUNTIF($E9:$S9,0)+COUNTIF($E10:$S10,0)+COUNTIF($E11:$S11,0)</f>
        <v>7</v>
      </c>
      <c r="X8" s="51">
        <f>COUNTIF($E8:$S8,1)+COUNTIF($E9:$S9,1)+COUNTIF($E10:$S10,1)+COUNTIF($E11:$S11,1)</f>
        <v>8</v>
      </c>
      <c r="Y8" s="51">
        <f>COUNTIF($E8:$S8,2)+COUNTIF($E9:$S9,2)+COUNTIF($E10:$S10,2)+COUNTIF($E11:$S11,2)</f>
        <v>0</v>
      </c>
      <c r="Z8" s="51">
        <f>COUNTIF($E8:$S8,3)+COUNTIF($E9:$S9,3)+COUNTIF($E10:$S10,3)+COUNTIF($E11:$S11,3)</f>
        <v>9</v>
      </c>
      <c r="AA8" s="51">
        <f>COUNTIF($E8:$S8,5)+COUNTIF($E9:$S9,5)+COUNTIF($E10:$S10,5)+COUNTIF($E11:$S11,5)</f>
        <v>6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10">
        <v>100</v>
      </c>
      <c r="B9" s="97" t="s">
        <v>98</v>
      </c>
      <c r="C9" s="98"/>
      <c r="D9" s="99" t="s">
        <v>23</v>
      </c>
      <c r="E9" s="74">
        <v>0</v>
      </c>
      <c r="F9" s="74">
        <v>0</v>
      </c>
      <c r="G9" s="74">
        <v>1</v>
      </c>
      <c r="H9" s="74">
        <v>5</v>
      </c>
      <c r="I9" s="74">
        <v>5</v>
      </c>
      <c r="J9" s="74">
        <v>3</v>
      </c>
      <c r="K9" s="74">
        <v>3</v>
      </c>
      <c r="L9" s="74">
        <v>3</v>
      </c>
      <c r="M9" s="74">
        <v>1</v>
      </c>
      <c r="N9" s="74">
        <v>5</v>
      </c>
      <c r="O9" s="54"/>
      <c r="P9" s="54"/>
      <c r="Q9" s="54"/>
      <c r="R9" s="54"/>
      <c r="S9" s="54"/>
      <c r="T9" s="55">
        <f t="shared" si="0"/>
        <v>26</v>
      </c>
      <c r="U9" s="236"/>
      <c r="V9" s="56"/>
      <c r="W9" s="57"/>
      <c r="X9" s="57"/>
      <c r="Y9" s="57"/>
      <c r="Z9" s="57"/>
      <c r="AA9" s="57"/>
      <c r="AB9" s="58"/>
      <c r="AC9" s="59"/>
    </row>
    <row r="10" spans="1:29" ht="18.75" thickBot="1" x14ac:dyDescent="0.3">
      <c r="A10" s="211"/>
      <c r="B10" s="97"/>
      <c r="C10" s="98"/>
      <c r="D10" s="99"/>
      <c r="E10" s="74">
        <v>0</v>
      </c>
      <c r="F10" s="74">
        <v>0</v>
      </c>
      <c r="G10" s="74">
        <v>1</v>
      </c>
      <c r="H10" s="74">
        <v>0</v>
      </c>
      <c r="I10" s="74">
        <v>3</v>
      </c>
      <c r="J10" s="74">
        <v>3</v>
      </c>
      <c r="K10" s="74">
        <v>0</v>
      </c>
      <c r="L10" s="74">
        <v>3</v>
      </c>
      <c r="M10" s="74">
        <v>1</v>
      </c>
      <c r="N10" s="74">
        <v>5</v>
      </c>
      <c r="O10" s="76"/>
      <c r="P10" s="76"/>
      <c r="Q10" s="76"/>
      <c r="R10" s="76"/>
      <c r="S10" s="76"/>
      <c r="T10" s="77">
        <f t="shared" si="0"/>
        <v>16</v>
      </c>
      <c r="U10" s="236"/>
      <c r="V10" s="129">
        <v>0.5395833333333333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04.50.00</v>
      </c>
    </row>
    <row r="11" spans="1:29" ht="18.75" thickBot="1" x14ac:dyDescent="0.3">
      <c r="A11" s="212"/>
      <c r="B11" s="100"/>
      <c r="C11" s="101"/>
      <c r="D11" s="102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 t="str">
        <f t="shared" si="0"/>
        <v/>
      </c>
      <c r="U11" s="237"/>
      <c r="V11" s="129">
        <v>0.74097222222222225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2,10</v>
      </c>
    </row>
    <row r="12" spans="1:29" ht="15" customHeight="1" thickBot="1" x14ac:dyDescent="0.3">
      <c r="A12" s="209"/>
      <c r="B12" s="94"/>
      <c r="C12" s="95"/>
      <c r="D12" s="96"/>
      <c r="E12" s="74">
        <v>1</v>
      </c>
      <c r="F12" s="74">
        <v>5</v>
      </c>
      <c r="G12" s="74">
        <v>1</v>
      </c>
      <c r="H12" s="74">
        <v>2</v>
      </c>
      <c r="I12" s="74">
        <v>0</v>
      </c>
      <c r="J12" s="74">
        <v>3</v>
      </c>
      <c r="K12" s="74">
        <v>0</v>
      </c>
      <c r="L12" s="74">
        <v>0</v>
      </c>
      <c r="M12" s="74">
        <v>1</v>
      </c>
      <c r="N12" s="74">
        <v>0</v>
      </c>
      <c r="O12" s="60"/>
      <c r="P12" s="60"/>
      <c r="Q12" s="60"/>
      <c r="R12" s="60"/>
      <c r="S12" s="60"/>
      <c r="T12" s="61">
        <f t="shared" si="0"/>
        <v>13</v>
      </c>
      <c r="U12" s="235"/>
      <c r="V12" s="62">
        <f>SUM(T12:T15)+IF(ISNUMBER(U12),U12,0)+IF(ISNUMBER(U14),U14,0)+IF(ISNUMBER(U15),U15,0)</f>
        <v>38</v>
      </c>
      <c r="W12" s="51">
        <f>COUNTIF($E12:$S12,0)+COUNTIF($E13:$S13,0)+COUNTIF($E14:$S14,0)+COUNTIF($E15:$S15,0)</f>
        <v>14</v>
      </c>
      <c r="X12" s="51">
        <f>COUNTIF($E12:$S12,1)+COUNTIF($E13:$S13,1)+COUNTIF($E14:$S14,1)+COUNTIF($E15:$S15,1)</f>
        <v>5</v>
      </c>
      <c r="Y12" s="51">
        <f>COUNTIF($E12:$S12,2)+COUNTIF($E13:$S13,2)+COUNTIF($E14:$S14,2)+COUNTIF($E15:$S15,2)</f>
        <v>4</v>
      </c>
      <c r="Z12" s="51">
        <f>COUNTIF($E12:$S12,3)+COUNTIF($E13:$S13,3)+COUNTIF($E14:$S14,3)+COUNTIF($E15:$S15,3)</f>
        <v>5</v>
      </c>
      <c r="AA12" s="51">
        <f>COUNTIF($E12:$S12,5)+COUNTIF($E13:$S13,5)+COUNTIF($E14:$S14,5)+COUNTIF($E15:$S15,5)</f>
        <v>2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customHeight="1" thickBot="1" x14ac:dyDescent="0.3">
      <c r="A13" s="210">
        <v>101</v>
      </c>
      <c r="B13" s="97" t="s">
        <v>97</v>
      </c>
      <c r="C13" s="98"/>
      <c r="D13" s="99" t="s">
        <v>23</v>
      </c>
      <c r="E13" s="74">
        <v>0</v>
      </c>
      <c r="F13" s="74">
        <v>0</v>
      </c>
      <c r="G13" s="74">
        <v>5</v>
      </c>
      <c r="H13" s="74">
        <v>3</v>
      </c>
      <c r="I13" s="74">
        <v>0</v>
      </c>
      <c r="J13" s="74">
        <v>2</v>
      </c>
      <c r="K13" s="74">
        <v>1</v>
      </c>
      <c r="L13" s="74">
        <v>3</v>
      </c>
      <c r="M13" s="74">
        <v>0</v>
      </c>
      <c r="N13" s="74">
        <v>0</v>
      </c>
      <c r="O13" s="54"/>
      <c r="P13" s="54"/>
      <c r="Q13" s="54"/>
      <c r="R13" s="54"/>
      <c r="S13" s="54"/>
      <c r="T13" s="55">
        <f t="shared" si="0"/>
        <v>14</v>
      </c>
      <c r="U13" s="236"/>
      <c r="V13" s="56"/>
      <c r="W13" s="57"/>
      <c r="X13" s="57"/>
      <c r="Y13" s="57"/>
      <c r="Z13" s="57"/>
      <c r="AA13" s="57"/>
      <c r="AB13" s="58"/>
      <c r="AC13" s="59"/>
    </row>
    <row r="14" spans="1:29" ht="16.5" customHeight="1" thickBot="1" x14ac:dyDescent="0.3">
      <c r="A14" s="211"/>
      <c r="B14" s="97"/>
      <c r="C14" s="98"/>
      <c r="D14" s="99"/>
      <c r="E14" s="74">
        <v>1</v>
      </c>
      <c r="F14" s="74">
        <v>2</v>
      </c>
      <c r="G14" s="74">
        <v>0</v>
      </c>
      <c r="H14" s="74">
        <v>0</v>
      </c>
      <c r="I14" s="74">
        <v>0</v>
      </c>
      <c r="J14" s="74">
        <v>3</v>
      </c>
      <c r="K14" s="74">
        <v>2</v>
      </c>
      <c r="L14" s="74">
        <v>3</v>
      </c>
      <c r="M14" s="74">
        <v>0</v>
      </c>
      <c r="N14" s="74">
        <v>0</v>
      </c>
      <c r="O14" s="76"/>
      <c r="P14" s="76"/>
      <c r="Q14" s="76"/>
      <c r="R14" s="76"/>
      <c r="S14" s="76"/>
      <c r="T14" s="77">
        <f t="shared" si="0"/>
        <v>11</v>
      </c>
      <c r="U14" s="236"/>
      <c r="V14" s="129">
        <v>0.54027777777777775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04.58.00</v>
      </c>
    </row>
    <row r="15" spans="1:29" ht="15.75" customHeight="1" thickBot="1" x14ac:dyDescent="0.3">
      <c r="A15" s="212"/>
      <c r="B15" s="100"/>
      <c r="C15" s="101"/>
      <c r="D15" s="102"/>
      <c r="E15" s="71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 t="str">
        <f t="shared" si="0"/>
        <v/>
      </c>
      <c r="U15" s="237"/>
      <c r="V15" s="129">
        <v>0.74722222222222223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1,25</v>
      </c>
    </row>
    <row r="16" spans="1:29" ht="15" customHeight="1" thickBot="1" x14ac:dyDescent="0.3">
      <c r="A16" s="209"/>
      <c r="B16" s="94"/>
      <c r="C16" s="95"/>
      <c r="D16" s="96"/>
      <c r="E16" s="74">
        <v>1</v>
      </c>
      <c r="F16" s="74">
        <v>2</v>
      </c>
      <c r="G16" s="74">
        <v>1</v>
      </c>
      <c r="H16" s="74">
        <v>0</v>
      </c>
      <c r="I16" s="74">
        <v>0</v>
      </c>
      <c r="J16" s="74">
        <v>5</v>
      </c>
      <c r="K16" s="74">
        <v>1</v>
      </c>
      <c r="L16" s="74">
        <v>0</v>
      </c>
      <c r="M16" s="74">
        <v>1</v>
      </c>
      <c r="N16" s="74">
        <v>3</v>
      </c>
      <c r="O16" s="60"/>
      <c r="P16" s="60"/>
      <c r="Q16" s="60"/>
      <c r="R16" s="60"/>
      <c r="S16" s="60"/>
      <c r="T16" s="61">
        <f t="shared" si="0"/>
        <v>14</v>
      </c>
      <c r="U16" s="235"/>
      <c r="V16" s="62">
        <f>SUM(T16:T19)+IF(ISNUMBER(U16),U16,0)+IF(ISNUMBER(U18),U18,0)+IF(ISNUMBER(U19),U19,0)</f>
        <v>27</v>
      </c>
      <c r="W16" s="51">
        <f>COUNTIF($E16:$S16,0)+COUNTIF($E17:$S17,0)+COUNTIF($E18:$S18,0)+COUNTIF($E19:$S19,0)</f>
        <v>14</v>
      </c>
      <c r="X16" s="51">
        <f>COUNTIF($E16:$S16,1)+COUNTIF($E17:$S17,1)+COUNTIF($E18:$S18,1)+COUNTIF($E19:$S19,1)</f>
        <v>10</v>
      </c>
      <c r="Y16" s="51">
        <f>COUNTIF($E16:$S16,2)+COUNTIF($E17:$S17,2)+COUNTIF($E18:$S18,2)+COUNTIF($E19:$S19,2)</f>
        <v>3</v>
      </c>
      <c r="Z16" s="51">
        <f>COUNTIF($E16:$S16,3)+COUNTIF($E17:$S17,3)+COUNTIF($E18:$S18,3)+COUNTIF($E19:$S19,3)</f>
        <v>2</v>
      </c>
      <c r="AA16" s="51">
        <f>COUNTIF($E16:$S16,5)+COUNTIF($E17:$S17,5)+COUNTIF($E18:$S18,5)+COUNTIF($E19:$S19,5)</f>
        <v>1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customHeight="1" thickBot="1" x14ac:dyDescent="0.3">
      <c r="A17" s="210">
        <v>103</v>
      </c>
      <c r="B17" s="97" t="s">
        <v>105</v>
      </c>
      <c r="C17" s="98"/>
      <c r="D17" s="99" t="s">
        <v>90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2</v>
      </c>
      <c r="K17" s="74">
        <v>0</v>
      </c>
      <c r="L17" s="74">
        <v>1</v>
      </c>
      <c r="M17" s="74">
        <v>0</v>
      </c>
      <c r="N17" s="74">
        <v>1</v>
      </c>
      <c r="O17" s="54"/>
      <c r="P17" s="54"/>
      <c r="Q17" s="54"/>
      <c r="R17" s="54"/>
      <c r="S17" s="54"/>
      <c r="T17" s="55">
        <f t="shared" si="0"/>
        <v>4</v>
      </c>
      <c r="U17" s="236"/>
      <c r="V17" s="56"/>
      <c r="W17" s="57"/>
      <c r="X17" s="57"/>
      <c r="Y17" s="57"/>
      <c r="Z17" s="57"/>
      <c r="AA17" s="57"/>
      <c r="AB17" s="58"/>
      <c r="AC17" s="59"/>
    </row>
    <row r="18" spans="1:29" ht="16.5" customHeight="1" thickBot="1" x14ac:dyDescent="0.3">
      <c r="A18" s="211"/>
      <c r="B18" s="97"/>
      <c r="C18" s="98"/>
      <c r="D18" s="99"/>
      <c r="E18" s="74">
        <v>1</v>
      </c>
      <c r="F18" s="74">
        <v>0</v>
      </c>
      <c r="G18" s="74">
        <v>0</v>
      </c>
      <c r="H18" s="74">
        <v>1</v>
      </c>
      <c r="I18" s="74">
        <v>0</v>
      </c>
      <c r="J18" s="74">
        <v>3</v>
      </c>
      <c r="K18" s="74">
        <v>0</v>
      </c>
      <c r="L18" s="74">
        <v>2</v>
      </c>
      <c r="M18" s="74">
        <v>1</v>
      </c>
      <c r="N18" s="74">
        <v>1</v>
      </c>
      <c r="O18" s="76"/>
      <c r="P18" s="76"/>
      <c r="Q18" s="76"/>
      <c r="R18" s="76"/>
      <c r="S18" s="76"/>
      <c r="T18" s="77">
        <f t="shared" si="0"/>
        <v>9</v>
      </c>
      <c r="U18" s="236"/>
      <c r="V18" s="129">
        <v>0.54097222222222219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04.11.00</v>
      </c>
    </row>
    <row r="19" spans="1:29" ht="16.5" customHeight="1" thickBot="1" x14ac:dyDescent="0.3">
      <c r="A19" s="212"/>
      <c r="B19" s="100"/>
      <c r="C19" s="101"/>
      <c r="D19" s="102"/>
      <c r="E19" s="71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3" t="str">
        <f t="shared" si="0"/>
        <v/>
      </c>
      <c r="U19" s="237"/>
      <c r="V19" s="129">
        <v>0.71527777777777779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0,65</v>
      </c>
    </row>
    <row r="20" spans="1:29" ht="15.75" customHeight="1" thickBot="1" x14ac:dyDescent="0.3">
      <c r="A20" s="209"/>
      <c r="B20" s="94"/>
      <c r="C20" s="95"/>
      <c r="D20" s="96"/>
      <c r="E20" s="74">
        <v>2</v>
      </c>
      <c r="F20" s="74">
        <v>0</v>
      </c>
      <c r="G20" s="74">
        <v>1</v>
      </c>
      <c r="H20" s="74">
        <v>0</v>
      </c>
      <c r="I20" s="74">
        <v>0</v>
      </c>
      <c r="J20" s="74">
        <v>1</v>
      </c>
      <c r="K20" s="74">
        <v>1</v>
      </c>
      <c r="L20" s="74">
        <v>0</v>
      </c>
      <c r="M20" s="74">
        <v>0</v>
      </c>
      <c r="N20" s="74">
        <v>0</v>
      </c>
      <c r="O20" s="60"/>
      <c r="P20" s="60"/>
      <c r="Q20" s="60"/>
      <c r="R20" s="60"/>
      <c r="S20" s="60"/>
      <c r="T20" s="61">
        <f t="shared" si="0"/>
        <v>5</v>
      </c>
      <c r="U20" s="235" t="s">
        <v>91</v>
      </c>
      <c r="V20" s="62">
        <f>SUM(T20:T23)+IF(ISNUMBER(U20),U20,0)+IF(ISNUMBER(U22),U22,0)+IF(ISNUMBER(U23),U23,0)</f>
        <v>14</v>
      </c>
      <c r="W20" s="51">
        <f>COUNTIF($E20:$S20,0)+COUNTIF($E21:$S21,0)+COUNTIF($E22:$S22,0)+COUNTIF($E23:$S23,0)</f>
        <v>19</v>
      </c>
      <c r="X20" s="51">
        <f>COUNTIF($E20:$S20,1)+COUNTIF($E21:$S21,1)+COUNTIF($E22:$S22,1)+COUNTIF($E23:$S23,1)</f>
        <v>8</v>
      </c>
      <c r="Y20" s="51">
        <f>COUNTIF($E20:$S20,2)+COUNTIF($E21:$S21,2)+COUNTIF($E22:$S22,2)+COUNTIF($E23:$S23,2)</f>
        <v>3</v>
      </c>
      <c r="Z20" s="51">
        <f>COUNTIF($E20:$S20,3)+COUNTIF($E21:$S21,3)+COUNTIF($E22:$S22,3)+COUNTIF($E23:$S23,3)</f>
        <v>0</v>
      </c>
      <c r="AA20" s="51">
        <f>COUNTIF($E20:$S20,5)+COUNTIF($E21:$S21,5)+COUNTIF($E22:$S22,5)+COUNTIF($E23:$S23,5)</f>
        <v>0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customHeight="1" thickBot="1" x14ac:dyDescent="0.3">
      <c r="A21" s="210">
        <v>104</v>
      </c>
      <c r="B21" s="97" t="s">
        <v>99</v>
      </c>
      <c r="C21" s="98"/>
      <c r="D21" s="99" t="s">
        <v>23</v>
      </c>
      <c r="E21" s="74">
        <v>0</v>
      </c>
      <c r="F21" s="74">
        <v>0</v>
      </c>
      <c r="G21" s="74">
        <v>1</v>
      </c>
      <c r="H21" s="74">
        <v>0</v>
      </c>
      <c r="I21" s="74">
        <v>0</v>
      </c>
      <c r="J21" s="74">
        <v>1</v>
      </c>
      <c r="K21" s="74">
        <v>0</v>
      </c>
      <c r="L21" s="74">
        <v>2</v>
      </c>
      <c r="M21" s="74">
        <v>0</v>
      </c>
      <c r="N21" s="74">
        <v>1</v>
      </c>
      <c r="O21" s="54"/>
      <c r="P21" s="54"/>
      <c r="Q21" s="54"/>
      <c r="R21" s="54"/>
      <c r="S21" s="54"/>
      <c r="T21" s="55">
        <f t="shared" si="0"/>
        <v>5</v>
      </c>
      <c r="U21" s="236"/>
      <c r="V21" s="56"/>
      <c r="W21" s="57"/>
      <c r="X21" s="57"/>
      <c r="Y21" s="57"/>
      <c r="Z21" s="57"/>
      <c r="AA21" s="57"/>
      <c r="AB21" s="58"/>
      <c r="AC21" s="59"/>
    </row>
    <row r="22" spans="1:29" ht="16.5" customHeight="1" thickBot="1" x14ac:dyDescent="0.3">
      <c r="A22" s="211"/>
      <c r="B22" s="97"/>
      <c r="C22" s="98"/>
      <c r="D22" s="99"/>
      <c r="E22" s="74">
        <v>0</v>
      </c>
      <c r="F22" s="74">
        <v>1</v>
      </c>
      <c r="G22" s="74">
        <v>0</v>
      </c>
      <c r="H22" s="74">
        <v>0</v>
      </c>
      <c r="I22" s="74">
        <v>1</v>
      </c>
      <c r="J22" s="74">
        <v>2</v>
      </c>
      <c r="K22" s="74">
        <v>0</v>
      </c>
      <c r="L22" s="74">
        <v>0</v>
      </c>
      <c r="M22" s="74">
        <v>0</v>
      </c>
      <c r="N22" s="74">
        <v>0</v>
      </c>
      <c r="O22" s="76"/>
      <c r="P22" s="76"/>
      <c r="Q22" s="76"/>
      <c r="R22" s="76"/>
      <c r="S22" s="76"/>
      <c r="T22" s="77">
        <f t="shared" si="0"/>
        <v>4</v>
      </c>
      <c r="U22" s="236"/>
      <c r="V22" s="129">
        <v>0.54166666666666663</v>
      </c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05.09.00</v>
      </c>
    </row>
    <row r="23" spans="1:29" ht="16.5" customHeight="1" thickBot="1" x14ac:dyDescent="0.3">
      <c r="A23" s="212"/>
      <c r="B23" s="100"/>
      <c r="C23" s="101"/>
      <c r="D23" s="102"/>
      <c r="E23" s="71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3" t="str">
        <f t="shared" si="0"/>
        <v/>
      </c>
      <c r="U23" s="237"/>
      <c r="V23" s="129">
        <v>0.75624999999999998</v>
      </c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0,45</v>
      </c>
    </row>
    <row r="24" spans="1:29" ht="15.75" customHeight="1" thickBot="1" x14ac:dyDescent="0.3">
      <c r="A24" s="209"/>
      <c r="B24" s="94"/>
      <c r="C24" s="95"/>
      <c r="D24" s="96"/>
      <c r="E24" s="74">
        <v>0</v>
      </c>
      <c r="F24" s="74">
        <v>5</v>
      </c>
      <c r="G24" s="74">
        <v>0</v>
      </c>
      <c r="H24" s="74">
        <v>0</v>
      </c>
      <c r="I24" s="74">
        <v>0</v>
      </c>
      <c r="J24" s="74">
        <v>1</v>
      </c>
      <c r="K24" s="74">
        <v>0</v>
      </c>
      <c r="L24" s="74">
        <v>2</v>
      </c>
      <c r="M24" s="74">
        <v>0</v>
      </c>
      <c r="N24" s="74">
        <v>5</v>
      </c>
      <c r="O24" s="60"/>
      <c r="P24" s="60"/>
      <c r="Q24" s="60"/>
      <c r="R24" s="60"/>
      <c r="S24" s="60"/>
      <c r="T24" s="61">
        <f t="shared" si="0"/>
        <v>13</v>
      </c>
      <c r="U24" s="235" t="s">
        <v>92</v>
      </c>
      <c r="V24" s="62">
        <f>SUM(T24:T27)+IF(ISNUMBER(U24),U24,0)+IF(ISNUMBER(U26),U26,0)+IF(ISNUMBER(U27),U27,0)</f>
        <v>23</v>
      </c>
      <c r="W24" s="51">
        <f>COUNTIF($E24:$S24,0)+COUNTIF($E25:$S25,0)+COUNTIF($E26:$S26,0)+COUNTIF($E27:$S27,0)</f>
        <v>21</v>
      </c>
      <c r="X24" s="51">
        <f>COUNTIF($E24:$S24,1)+COUNTIF($E25:$S25,1)+COUNTIF($E26:$S26,1)+COUNTIF($E27:$S27,1)</f>
        <v>4</v>
      </c>
      <c r="Y24" s="51">
        <f>COUNTIF($E24:$S24,2)+COUNTIF($E25:$S25,2)+COUNTIF($E26:$S26,2)+COUNTIF($E27:$S27,2)</f>
        <v>2</v>
      </c>
      <c r="Z24" s="51">
        <f>COUNTIF($E24:$S24,3)+COUNTIF($E25:$S25,3)+COUNTIF($E26:$S26,3)+COUNTIF($E27:$S27,3)</f>
        <v>0</v>
      </c>
      <c r="AA24" s="51">
        <f>COUNTIF($E24:$S24,5)+COUNTIF($E25:$S25,5)+COUNTIF($E26:$S26,5)+COUNTIF($E27:$S27,5)</f>
        <v>3</v>
      </c>
      <c r="AB24" s="52">
        <f>COUNTIF($E24:$S24,"5*")+COUNTIF($E25:$S25,"5*")+COUNTIF($E26:$S26,"5*")</f>
        <v>0</v>
      </c>
      <c r="AC24" s="108">
        <f>COUNTIF($E24:$S24,20)+COUNTIF($E25:$S25,20)+COUNTIF($E26:$S26,20)</f>
        <v>0</v>
      </c>
    </row>
    <row r="25" spans="1:29" ht="15.75" customHeight="1" thickBot="1" x14ac:dyDescent="0.3">
      <c r="A25" s="210">
        <v>105</v>
      </c>
      <c r="B25" s="97" t="s">
        <v>100</v>
      </c>
      <c r="C25" s="98"/>
      <c r="D25" s="99" t="s">
        <v>106</v>
      </c>
      <c r="E25" s="74">
        <v>1</v>
      </c>
      <c r="F25" s="74">
        <v>0</v>
      </c>
      <c r="G25" s="74">
        <v>0</v>
      </c>
      <c r="H25" s="74">
        <v>0</v>
      </c>
      <c r="I25" s="74">
        <v>0</v>
      </c>
      <c r="J25" s="74">
        <v>1</v>
      </c>
      <c r="K25" s="74">
        <v>5</v>
      </c>
      <c r="L25" s="74">
        <v>2</v>
      </c>
      <c r="M25" s="74">
        <v>0</v>
      </c>
      <c r="N25" s="74">
        <v>0</v>
      </c>
      <c r="O25" s="54"/>
      <c r="P25" s="54"/>
      <c r="Q25" s="54"/>
      <c r="R25" s="54"/>
      <c r="S25" s="54"/>
      <c r="T25" s="55">
        <f t="shared" si="0"/>
        <v>9</v>
      </c>
      <c r="U25" s="236"/>
      <c r="V25" s="56"/>
      <c r="W25" s="57"/>
      <c r="X25" s="57"/>
      <c r="Y25" s="57"/>
      <c r="Z25" s="57"/>
      <c r="AA25" s="57"/>
      <c r="AB25" s="58"/>
      <c r="AC25" s="109"/>
    </row>
    <row r="26" spans="1:29" ht="16.5" customHeight="1" thickBot="1" x14ac:dyDescent="0.3">
      <c r="A26" s="211"/>
      <c r="B26" s="97"/>
      <c r="C26" s="98"/>
      <c r="D26" s="99"/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1</v>
      </c>
      <c r="K26" s="74">
        <v>0</v>
      </c>
      <c r="L26" s="74">
        <v>0</v>
      </c>
      <c r="M26" s="74">
        <v>0</v>
      </c>
      <c r="N26" s="74">
        <v>0</v>
      </c>
      <c r="O26" s="76"/>
      <c r="P26" s="76"/>
      <c r="Q26" s="76"/>
      <c r="R26" s="76"/>
      <c r="S26" s="76"/>
      <c r="T26" s="77">
        <f t="shared" si="0"/>
        <v>1</v>
      </c>
      <c r="U26" s="236"/>
      <c r="V26" s="129">
        <v>0.54236111111111118</v>
      </c>
      <c r="W26" s="40" t="s">
        <v>3</v>
      </c>
      <c r="X26" s="41"/>
      <c r="Y26" s="41"/>
      <c r="Z26" s="42"/>
      <c r="AA26" s="42"/>
      <c r="AB26" s="43"/>
      <c r="AC26" s="110" t="str">
        <f>TEXT( (V27-V26+0.00000000000001),"[hh].mm.ss")</f>
        <v>05.04.00</v>
      </c>
    </row>
    <row r="27" spans="1:29" ht="16.5" customHeight="1" thickBot="1" x14ac:dyDescent="0.3">
      <c r="A27" s="212"/>
      <c r="B27" s="100"/>
      <c r="C27" s="101"/>
      <c r="D27" s="102"/>
      <c r="E27" s="71"/>
      <c r="F27" s="72"/>
      <c r="G27" s="72"/>
      <c r="H27" s="72"/>
      <c r="I27" s="72"/>
      <c r="J27" s="72"/>
      <c r="K27" s="72"/>
      <c r="L27" s="72"/>
      <c r="M27" s="72"/>
      <c r="N27" s="72"/>
      <c r="O27" s="81"/>
      <c r="P27" s="81"/>
      <c r="Q27" s="81"/>
      <c r="R27" s="81"/>
      <c r="S27" s="81"/>
      <c r="T27" s="82" t="str">
        <f t="shared" si="0"/>
        <v/>
      </c>
      <c r="U27" s="237"/>
      <c r="V27" s="129">
        <v>0.75347222222222221</v>
      </c>
      <c r="W27" s="45" t="s">
        <v>12</v>
      </c>
      <c r="X27" s="46"/>
      <c r="Y27" s="46"/>
      <c r="Z27" s="47"/>
      <c r="AA27" s="48"/>
      <c r="AB27" s="49"/>
      <c r="AC27" s="111" t="str">
        <f>TEXT(IF($E25="","",(IF($E26="",T25/(15-(COUNTIF($E25:$S25,""))),(IF($E27="",(T25+T26)/(30-(COUNTIF($E25:$S25,"")+COUNTIF($E26:$S26,""))), (T25+T26+T27)/(45-(COUNTIF($E25:$S25,"")+COUNTIF($E26:$S26,"")+COUNTIF($E27:$S27,"")))))))),"0,00")</f>
        <v>0,50</v>
      </c>
    </row>
    <row r="28" spans="1:29" ht="15.75" customHeight="1" thickBot="1" x14ac:dyDescent="0.3">
      <c r="A28" s="209"/>
      <c r="B28" s="94"/>
      <c r="C28" s="95"/>
      <c r="D28" s="96"/>
      <c r="E28" s="74">
        <v>0</v>
      </c>
      <c r="F28" s="74">
        <v>0</v>
      </c>
      <c r="G28" s="74">
        <v>0</v>
      </c>
      <c r="H28" s="74">
        <v>0</v>
      </c>
      <c r="I28" s="74">
        <v>1</v>
      </c>
      <c r="J28" s="74">
        <v>0</v>
      </c>
      <c r="K28" s="74">
        <v>0</v>
      </c>
      <c r="L28" s="74">
        <v>0</v>
      </c>
      <c r="M28" s="74">
        <v>0</v>
      </c>
      <c r="N28" s="74">
        <v>1</v>
      </c>
      <c r="O28" s="60"/>
      <c r="P28" s="60"/>
      <c r="Q28" s="60"/>
      <c r="R28" s="60"/>
      <c r="S28" s="60"/>
      <c r="T28" s="61">
        <f t="shared" si="0"/>
        <v>2</v>
      </c>
      <c r="U28" s="235"/>
      <c r="V28" s="62">
        <f>SUM(T28:T31)+IF(ISNUMBER(U28),U28,0)+IF(ISNUMBER(U30),U30,0)+IF(ISNUMBER(U31),U31,0)</f>
        <v>4</v>
      </c>
      <c r="W28" s="51">
        <f>COUNTIF($E28:$S28,0)+COUNTIF($E29:$S29,0)+COUNTIF($E30:$S30,0)+COUNTIF($E31:$S31,0)</f>
        <v>26</v>
      </c>
      <c r="X28" s="51">
        <f>COUNTIF($E28:$S28,1)+COUNTIF($E29:$S29,1)+COUNTIF($E30:$S30,1)+COUNTIF($E31:$S31,1)</f>
        <v>4</v>
      </c>
      <c r="Y28" s="51">
        <f>COUNTIF($E28:$S28,2)+COUNTIF($E29:$S29,2)+COUNTIF($E30:$S30,2)+COUNTIF($E31:$S31,2)</f>
        <v>0</v>
      </c>
      <c r="Z28" s="51">
        <f>COUNTIF($E28:$S28,3)+COUNTIF($E29:$S29,3)+COUNTIF($E30:$S30,3)+COUNTIF($E31:$S31,3)</f>
        <v>0</v>
      </c>
      <c r="AA28" s="51">
        <f>COUNTIF($E28:$S28,5)+COUNTIF($E29:$S29,5)+COUNTIF($E30:$S30,5)+COUNTIF($E31:$S31,5)</f>
        <v>0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customHeight="1" thickBot="1" x14ac:dyDescent="0.3">
      <c r="A29" s="210">
        <v>106</v>
      </c>
      <c r="B29" s="97" t="s">
        <v>101</v>
      </c>
      <c r="C29" s="98"/>
      <c r="D29" s="99" t="s">
        <v>106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1</v>
      </c>
      <c r="K29" s="74">
        <v>0</v>
      </c>
      <c r="L29" s="74">
        <v>1</v>
      </c>
      <c r="M29" s="74">
        <v>0</v>
      </c>
      <c r="N29" s="74">
        <v>0</v>
      </c>
      <c r="O29" s="54"/>
      <c r="P29" s="54"/>
      <c r="Q29" s="54"/>
      <c r="R29" s="54"/>
      <c r="S29" s="54"/>
      <c r="T29" s="55">
        <f t="shared" si="0"/>
        <v>2</v>
      </c>
      <c r="U29" s="236"/>
      <c r="V29" s="56"/>
      <c r="W29" s="57"/>
      <c r="X29" s="57"/>
      <c r="Y29" s="57"/>
      <c r="Z29" s="57"/>
      <c r="AA29" s="57"/>
      <c r="AB29" s="58"/>
      <c r="AC29" s="59"/>
    </row>
    <row r="30" spans="1:29" ht="16.5" customHeight="1" thickBot="1" x14ac:dyDescent="0.3">
      <c r="A30" s="211"/>
      <c r="B30" s="97"/>
      <c r="C30" s="98"/>
      <c r="D30" s="99"/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6"/>
      <c r="P30" s="76"/>
      <c r="Q30" s="76"/>
      <c r="R30" s="76"/>
      <c r="S30" s="76"/>
      <c r="T30" s="77">
        <f t="shared" si="0"/>
        <v>0</v>
      </c>
      <c r="U30" s="236"/>
      <c r="V30" s="129">
        <v>0.51458333333333328</v>
      </c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06.23.00</v>
      </c>
    </row>
    <row r="31" spans="1:29" ht="16.5" customHeight="1" thickBot="1" x14ac:dyDescent="0.3">
      <c r="A31" s="212"/>
      <c r="B31" s="100"/>
      <c r="C31" s="101"/>
      <c r="D31" s="102"/>
      <c r="E31" s="71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3" t="str">
        <f t="shared" si="0"/>
        <v/>
      </c>
      <c r="U31" s="237"/>
      <c r="V31" s="129">
        <v>0.78055555555555556</v>
      </c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0,10</v>
      </c>
    </row>
    <row r="32" spans="1:29" ht="15" customHeight="1" thickBot="1" x14ac:dyDescent="0.3">
      <c r="A32" s="209"/>
      <c r="B32" s="94"/>
      <c r="C32" s="95"/>
      <c r="D32" s="96"/>
      <c r="E32" s="74">
        <v>0</v>
      </c>
      <c r="F32" s="74">
        <v>1</v>
      </c>
      <c r="G32" s="74">
        <v>1</v>
      </c>
      <c r="H32" s="74">
        <v>1</v>
      </c>
      <c r="I32" s="74">
        <v>5</v>
      </c>
      <c r="J32" s="74">
        <v>5</v>
      </c>
      <c r="K32" s="74">
        <v>2</v>
      </c>
      <c r="L32" s="74">
        <v>1</v>
      </c>
      <c r="M32" s="74">
        <v>0</v>
      </c>
      <c r="N32" s="74">
        <v>0</v>
      </c>
      <c r="O32" s="60"/>
      <c r="P32" s="60"/>
      <c r="Q32" s="60"/>
      <c r="R32" s="60"/>
      <c r="S32" s="60"/>
      <c r="T32" s="61">
        <f t="shared" si="0"/>
        <v>16</v>
      </c>
      <c r="U32" s="235"/>
      <c r="V32" s="62">
        <f>SUM(T32:T35)+IF(ISNUMBER(U32),U32,0)+IF(ISNUMBER(U34),U34,0)+IF(ISNUMBER(U35),U35,0)</f>
        <v>44</v>
      </c>
      <c r="W32" s="51">
        <f>COUNTIF($E32:$S32,0)+COUNTIF($E33:$S33,0)+COUNTIF($E34:$S34,0)+COUNTIF($E35:$S35,0)</f>
        <v>10</v>
      </c>
      <c r="X32" s="51">
        <f>COUNTIF($E32:$S32,1)+COUNTIF($E33:$S33,1)+COUNTIF($E34:$S34,1)+COUNTIF($E35:$S35,1)</f>
        <v>9</v>
      </c>
      <c r="Y32" s="51">
        <f>COUNTIF($E32:$S32,2)+COUNTIF($E33:$S33,2)+COUNTIF($E34:$S34,2)+COUNTIF($E35:$S35,2)</f>
        <v>6</v>
      </c>
      <c r="Z32" s="51">
        <f>COUNTIF($E32:$S32,3)+COUNTIF($E33:$S33,3)+COUNTIF($E34:$S34,3)+COUNTIF($E35:$S35,3)</f>
        <v>1</v>
      </c>
      <c r="AA32" s="51">
        <f>COUNTIF($E32:$S32,5)+COUNTIF($E33:$S33,5)+COUNTIF($E34:$S34,5)+COUNTIF($E35:$S35,5)</f>
        <v>4</v>
      </c>
      <c r="AB32" s="52">
        <f>COUNTIF($E32:$S32,"5*")+COUNTIF($E33:$S33,"5*")+COUNTIF($E34:$S34,"5*")</f>
        <v>0</v>
      </c>
      <c r="AC32" s="53">
        <f>COUNTIF($E32:$S32,20)+COUNTIF($E33:$S33,20)+COUNTIF($E34:$S34,20)</f>
        <v>0</v>
      </c>
    </row>
    <row r="33" spans="1:29" ht="15.75" customHeight="1" thickBot="1" x14ac:dyDescent="0.3">
      <c r="A33" s="210">
        <v>107</v>
      </c>
      <c r="B33" s="97" t="s">
        <v>102</v>
      </c>
      <c r="C33" s="98"/>
      <c r="D33" s="99" t="s">
        <v>23</v>
      </c>
      <c r="E33" s="74">
        <v>0</v>
      </c>
      <c r="F33" s="74">
        <v>5</v>
      </c>
      <c r="G33" s="74">
        <v>2</v>
      </c>
      <c r="H33" s="74">
        <v>0</v>
      </c>
      <c r="I33" s="74">
        <v>1</v>
      </c>
      <c r="J33" s="74">
        <v>2</v>
      </c>
      <c r="K33" s="74">
        <v>1</v>
      </c>
      <c r="L33" s="74">
        <v>0</v>
      </c>
      <c r="M33" s="74">
        <v>1</v>
      </c>
      <c r="N33" s="74">
        <v>0</v>
      </c>
      <c r="O33" s="54"/>
      <c r="P33" s="54"/>
      <c r="Q33" s="54"/>
      <c r="R33" s="54"/>
      <c r="S33" s="54"/>
      <c r="T33" s="55">
        <f t="shared" si="0"/>
        <v>12</v>
      </c>
      <c r="U33" s="236"/>
      <c r="V33" s="56"/>
      <c r="W33" s="57"/>
      <c r="X33" s="57"/>
      <c r="Y33" s="57"/>
      <c r="Z33" s="57"/>
      <c r="AA33" s="57"/>
      <c r="AB33" s="58"/>
      <c r="AC33" s="59"/>
    </row>
    <row r="34" spans="1:29" ht="16.5" customHeight="1" thickBot="1" x14ac:dyDescent="0.3">
      <c r="A34" s="211"/>
      <c r="B34" s="97"/>
      <c r="C34" s="98"/>
      <c r="D34" s="99"/>
      <c r="E34" s="74">
        <v>0</v>
      </c>
      <c r="F34" s="74">
        <v>1</v>
      </c>
      <c r="G34" s="74">
        <v>0</v>
      </c>
      <c r="H34" s="74">
        <v>5</v>
      </c>
      <c r="I34" s="74">
        <v>2</v>
      </c>
      <c r="J34" s="74">
        <v>3</v>
      </c>
      <c r="K34" s="74">
        <v>2</v>
      </c>
      <c r="L34" s="74">
        <v>2</v>
      </c>
      <c r="M34" s="74">
        <v>1</v>
      </c>
      <c r="N34" s="74">
        <v>0</v>
      </c>
      <c r="O34" s="76"/>
      <c r="P34" s="76"/>
      <c r="Q34" s="76"/>
      <c r="R34" s="76"/>
      <c r="S34" s="76"/>
      <c r="T34" s="77">
        <f t="shared" si="0"/>
        <v>16</v>
      </c>
      <c r="U34" s="236"/>
      <c r="V34" s="129">
        <v>0.54375000000000007</v>
      </c>
      <c r="W34" s="40" t="s">
        <v>3</v>
      </c>
      <c r="X34" s="41"/>
      <c r="Y34" s="41"/>
      <c r="Z34" s="42"/>
      <c r="AA34" s="42"/>
      <c r="AB34" s="43"/>
      <c r="AC34" s="44" t="str">
        <f>TEXT( (V35-V34+0.00000000000001),"[hh].mm.ss")</f>
        <v>04.35.00</v>
      </c>
    </row>
    <row r="35" spans="1:29" ht="16.5" customHeight="1" thickBot="1" x14ac:dyDescent="0.3">
      <c r="A35" s="212"/>
      <c r="B35" s="100"/>
      <c r="C35" s="101"/>
      <c r="D35" s="102"/>
      <c r="E35" s="71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3" t="str">
        <f t="shared" si="0"/>
        <v/>
      </c>
      <c r="U35" s="237"/>
      <c r="V35" s="129">
        <v>0.73472222222222217</v>
      </c>
      <c r="W35" s="45" t="s">
        <v>12</v>
      </c>
      <c r="X35" s="46"/>
      <c r="Y35" s="46"/>
      <c r="Z35" s="47"/>
      <c r="AA35" s="48"/>
      <c r="AB35" s="49"/>
      <c r="AC35" s="50" t="str">
        <f>TEXT(IF($E33="","",(IF($E34="",T33/(15-(COUNTIF($E33:$S33,""))),(IF($E35="",(T33+T34)/(30-(COUNTIF($E33:$S33,"")+COUNTIF($E34:$S34,""))), (T33+T34+T35)/(45-(COUNTIF($E33:$S33,"")+COUNTIF($E34:$S34,"")+COUNTIF($E35:$S35,"")))))))),"0,00")</f>
        <v>1,40</v>
      </c>
    </row>
    <row r="36" spans="1:29" ht="15.75" thickBot="1" x14ac:dyDescent="0.3">
      <c r="A36" s="209"/>
      <c r="B36" s="94"/>
      <c r="C36" s="95"/>
      <c r="D36" s="96"/>
      <c r="E36" s="74">
        <v>0</v>
      </c>
      <c r="F36" s="74">
        <v>0</v>
      </c>
      <c r="G36" s="74">
        <v>1</v>
      </c>
      <c r="H36" s="74">
        <v>3</v>
      </c>
      <c r="I36" s="74">
        <v>0</v>
      </c>
      <c r="J36" s="74">
        <v>2</v>
      </c>
      <c r="K36" s="74">
        <v>1</v>
      </c>
      <c r="L36" s="74">
        <v>2</v>
      </c>
      <c r="M36" s="74">
        <v>2</v>
      </c>
      <c r="N36" s="74">
        <v>5</v>
      </c>
      <c r="O36" s="60"/>
      <c r="P36" s="60"/>
      <c r="Q36" s="60"/>
      <c r="R36" s="60"/>
      <c r="S36" s="60"/>
      <c r="T36" s="61">
        <f t="shared" si="0"/>
        <v>16</v>
      </c>
      <c r="U36" s="235"/>
      <c r="V36" s="62">
        <f>SUM(T36:T39)+IF(ISNUMBER(U36),U36,0)+IF(ISNUMBER(U38),U38,0)+IF(ISNUMBER(U39),U39,0)</f>
        <v>29</v>
      </c>
      <c r="W36" s="51">
        <f>COUNTIF($E36:$S36,0)+COUNTIF($E37:$S37,0)+COUNTIF($E38:$S38,0)+COUNTIF($E39:$S39,0)</f>
        <v>16</v>
      </c>
      <c r="X36" s="51">
        <f>COUNTIF($E36:$S36,1)+COUNTIF($E37:$S37,1)+COUNTIF($E38:$S38,1)+COUNTIF($E39:$S39,1)</f>
        <v>4</v>
      </c>
      <c r="Y36" s="51">
        <f>COUNTIF($E36:$S36,2)+COUNTIF($E37:$S37,2)+COUNTIF($E38:$S38,2)+COUNTIF($E39:$S39,2)</f>
        <v>7</v>
      </c>
      <c r="Z36" s="51">
        <f>COUNTIF($E36:$S36,3)+COUNTIF($E37:$S37,3)+COUNTIF($E38:$S38,3)+COUNTIF($E39:$S39,3)</f>
        <v>2</v>
      </c>
      <c r="AA36" s="51">
        <f>COUNTIF($E36:$S36,5)+COUNTIF($E37:$S37,5)+COUNTIF($E38:$S38,5)+COUNTIF($E39:$S39,5)</f>
        <v>1</v>
      </c>
      <c r="AB36" s="52">
        <f>COUNTIF($E36:$S36,"5*")+COUNTIF($E37:$S37,"5*")+COUNTIF($E38:$S38,"5*")</f>
        <v>0</v>
      </c>
      <c r="AC36" s="53">
        <f>COUNTIF($E36:$S36,20)+COUNTIF($E37:$S37,20)+COUNTIF($E38:$S38,20)</f>
        <v>0</v>
      </c>
    </row>
    <row r="37" spans="1:29" ht="15.75" thickBot="1" x14ac:dyDescent="0.3">
      <c r="A37" s="210">
        <v>108</v>
      </c>
      <c r="B37" s="97" t="s">
        <v>103</v>
      </c>
      <c r="C37" s="98"/>
      <c r="D37" s="99" t="s">
        <v>23</v>
      </c>
      <c r="E37" s="74">
        <v>2</v>
      </c>
      <c r="F37" s="74">
        <v>0</v>
      </c>
      <c r="G37" s="74">
        <v>0</v>
      </c>
      <c r="H37" s="74">
        <v>0</v>
      </c>
      <c r="I37" s="74">
        <v>0</v>
      </c>
      <c r="J37" s="74">
        <v>2</v>
      </c>
      <c r="K37" s="74">
        <v>0</v>
      </c>
      <c r="L37" s="74">
        <v>1</v>
      </c>
      <c r="M37" s="74">
        <v>0</v>
      </c>
      <c r="N37" s="74">
        <v>0</v>
      </c>
      <c r="O37" s="54"/>
      <c r="P37" s="54"/>
      <c r="Q37" s="54"/>
      <c r="R37" s="54"/>
      <c r="S37" s="54"/>
      <c r="T37" s="55">
        <f t="shared" si="0"/>
        <v>5</v>
      </c>
      <c r="U37" s="236"/>
      <c r="V37" s="56"/>
      <c r="W37" s="57"/>
      <c r="X37" s="57"/>
      <c r="Y37" s="57"/>
      <c r="Z37" s="57"/>
      <c r="AA37" s="57"/>
      <c r="AB37" s="58"/>
      <c r="AC37" s="59"/>
    </row>
    <row r="38" spans="1:29" ht="18.75" thickBot="1" x14ac:dyDescent="0.3">
      <c r="A38" s="211"/>
      <c r="B38" s="97"/>
      <c r="C38" s="98"/>
      <c r="D38" s="99"/>
      <c r="E38" s="74">
        <v>1</v>
      </c>
      <c r="F38" s="74">
        <v>0</v>
      </c>
      <c r="G38" s="74">
        <v>0</v>
      </c>
      <c r="H38" s="74">
        <v>3</v>
      </c>
      <c r="I38" s="74">
        <v>0</v>
      </c>
      <c r="J38" s="74">
        <v>0</v>
      </c>
      <c r="K38" s="74">
        <v>0</v>
      </c>
      <c r="L38" s="74">
        <v>2</v>
      </c>
      <c r="M38" s="74">
        <v>2</v>
      </c>
      <c r="N38" s="74">
        <v>0</v>
      </c>
      <c r="O38" s="76"/>
      <c r="P38" s="76"/>
      <c r="Q38" s="76"/>
      <c r="R38" s="76"/>
      <c r="S38" s="76"/>
      <c r="T38" s="77">
        <f t="shared" si="0"/>
        <v>8</v>
      </c>
      <c r="U38" s="236"/>
      <c r="V38" s="129">
        <v>0.5444444444444444</v>
      </c>
      <c r="W38" s="40" t="s">
        <v>3</v>
      </c>
      <c r="X38" s="41"/>
      <c r="Y38" s="41"/>
      <c r="Z38" s="42"/>
      <c r="AA38" s="42"/>
      <c r="AB38" s="43"/>
      <c r="AC38" s="44" t="str">
        <f>TEXT( (V39-V38+0.00000000000001),"[hh].mm.ss")</f>
        <v>05.01.00</v>
      </c>
    </row>
    <row r="39" spans="1:29" ht="18.75" thickBot="1" x14ac:dyDescent="0.3">
      <c r="A39" s="212"/>
      <c r="B39" s="100"/>
      <c r="C39" s="101"/>
      <c r="D39" s="102"/>
      <c r="E39" s="71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3" t="str">
        <f t="shared" si="0"/>
        <v/>
      </c>
      <c r="U39" s="237"/>
      <c r="V39" s="129">
        <v>0.75347222222222221</v>
      </c>
      <c r="W39" s="45" t="s">
        <v>12</v>
      </c>
      <c r="X39" s="46"/>
      <c r="Y39" s="46"/>
      <c r="Z39" s="47"/>
      <c r="AA39" s="48"/>
      <c r="AB39" s="49"/>
      <c r="AC39" s="50" t="str">
        <f>TEXT(IF($E37="","",(IF($E38="",T37/(15-(COUNTIF($E37:$S37,""))),(IF($E39="",(T37+T38)/(30-(COUNTIF($E37:$S37,"")+COUNTIF($E38:$S38,""))), (T37+T38+T39)/(45-(COUNTIF($E37:$S37,"")+COUNTIF($E38:$S38,"")+COUNTIF($E39:$S39,"")))))))),"0,00")</f>
        <v>0,65</v>
      </c>
    </row>
    <row r="40" spans="1:29" ht="15.75" thickBot="1" x14ac:dyDescent="0.3">
      <c r="A40" s="209"/>
      <c r="B40" s="94"/>
      <c r="C40" s="95"/>
      <c r="D40" s="96"/>
      <c r="E40" s="74">
        <v>1</v>
      </c>
      <c r="F40" s="74">
        <v>1</v>
      </c>
      <c r="G40" s="74">
        <v>0</v>
      </c>
      <c r="H40" s="74">
        <v>0</v>
      </c>
      <c r="I40" s="74">
        <v>2</v>
      </c>
      <c r="J40" s="74">
        <v>3</v>
      </c>
      <c r="K40" s="74">
        <v>0</v>
      </c>
      <c r="L40" s="74">
        <v>3</v>
      </c>
      <c r="M40" s="74">
        <v>0</v>
      </c>
      <c r="N40" s="74">
        <v>1</v>
      </c>
      <c r="O40" s="60"/>
      <c r="P40" s="60"/>
      <c r="Q40" s="60"/>
      <c r="R40" s="60"/>
      <c r="S40" s="60"/>
      <c r="T40" s="61">
        <f t="shared" si="0"/>
        <v>11</v>
      </c>
      <c r="U40" s="235" t="s">
        <v>93</v>
      </c>
      <c r="V40" s="62">
        <f>SUM(T40:T43)+IF(ISNUMBER(U40),U40,0)+IF(ISNUMBER(U42),U42,0)+IF(ISNUMBER(U43),U43,0)</f>
        <v>25</v>
      </c>
      <c r="W40" s="51">
        <f>COUNTIF($E40:$S40,0)+COUNTIF($E41:$S41,0)+COUNTIF($E42:$S42,0)+COUNTIF($E43:$S43,0)</f>
        <v>17</v>
      </c>
      <c r="X40" s="51">
        <f>COUNTIF($E40:$S40,1)+COUNTIF($E41:$S41,1)+COUNTIF($E42:$S42,1)+COUNTIF($E43:$S43,1)</f>
        <v>7</v>
      </c>
      <c r="Y40" s="51">
        <f>COUNTIF($E40:$S40,2)+COUNTIF($E41:$S41,2)+COUNTIF($E42:$S42,2)+COUNTIF($E43:$S43,2)</f>
        <v>2</v>
      </c>
      <c r="Z40" s="51">
        <f>COUNTIF($E40:$S40,3)+COUNTIF($E41:$S41,3)+COUNTIF($E42:$S42,3)+COUNTIF($E43:$S43,3)</f>
        <v>3</v>
      </c>
      <c r="AA40" s="51">
        <f>COUNTIF($E40:$S40,5)+COUNTIF($E41:$S41,5)+COUNTIF($E42:$S42,5)+COUNTIF($E43:$S43,5)</f>
        <v>1</v>
      </c>
      <c r="AB40" s="52">
        <f>COUNTIF($E40:$S40,"5*")+COUNTIF($E41:$S41,"5*")+COUNTIF($E42:$S42,"5*")</f>
        <v>0</v>
      </c>
      <c r="AC40" s="53">
        <f>COUNTIF($E40:$S40,20)+COUNTIF($E41:$S41,20)+COUNTIF($E42:$S42,20)</f>
        <v>0</v>
      </c>
    </row>
    <row r="41" spans="1:29" ht="15.75" thickBot="1" x14ac:dyDescent="0.3">
      <c r="A41" s="210">
        <v>109</v>
      </c>
      <c r="B41" s="97" t="s">
        <v>104</v>
      </c>
      <c r="C41" s="98"/>
      <c r="D41" s="99" t="s">
        <v>106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2</v>
      </c>
      <c r="K41" s="74">
        <v>0</v>
      </c>
      <c r="L41" s="74">
        <v>5</v>
      </c>
      <c r="M41" s="74">
        <v>0</v>
      </c>
      <c r="N41" s="74">
        <v>1</v>
      </c>
      <c r="O41" s="54"/>
      <c r="P41" s="54"/>
      <c r="Q41" s="54"/>
      <c r="R41" s="54"/>
      <c r="S41" s="54"/>
      <c r="T41" s="55">
        <f t="shared" si="0"/>
        <v>8</v>
      </c>
      <c r="U41" s="236"/>
      <c r="V41" s="56"/>
      <c r="W41" s="57"/>
      <c r="X41" s="57"/>
      <c r="Y41" s="57"/>
      <c r="Z41" s="57"/>
      <c r="AA41" s="57"/>
      <c r="AB41" s="58"/>
      <c r="AC41" s="59"/>
    </row>
    <row r="42" spans="1:29" ht="18.75" thickBot="1" x14ac:dyDescent="0.3">
      <c r="A42" s="211"/>
      <c r="B42" s="97"/>
      <c r="C42" s="98"/>
      <c r="D42" s="99"/>
      <c r="E42" s="74">
        <v>0</v>
      </c>
      <c r="F42" s="74">
        <v>1</v>
      </c>
      <c r="G42" s="74">
        <v>1</v>
      </c>
      <c r="H42" s="74">
        <v>0</v>
      </c>
      <c r="I42" s="74">
        <v>0</v>
      </c>
      <c r="J42" s="74">
        <v>0</v>
      </c>
      <c r="K42" s="74">
        <v>0</v>
      </c>
      <c r="L42" s="74">
        <v>3</v>
      </c>
      <c r="M42" s="74">
        <v>0</v>
      </c>
      <c r="N42" s="74">
        <v>1</v>
      </c>
      <c r="O42" s="76"/>
      <c r="P42" s="76"/>
      <c r="Q42" s="76"/>
      <c r="R42" s="76"/>
      <c r="S42" s="76"/>
      <c r="T42" s="77">
        <f t="shared" si="0"/>
        <v>6</v>
      </c>
      <c r="U42" s="236"/>
      <c r="V42" s="129">
        <v>0.54513888888888895</v>
      </c>
      <c r="W42" s="40" t="s">
        <v>3</v>
      </c>
      <c r="X42" s="41"/>
      <c r="Y42" s="41"/>
      <c r="Z42" s="42"/>
      <c r="AA42" s="42"/>
      <c r="AB42" s="43"/>
      <c r="AC42" s="44" t="str">
        <f>TEXT( (V43-V42+0.00000000000001),"[hh].mm.ss")</f>
        <v>05.37.00</v>
      </c>
    </row>
    <row r="43" spans="1:29" ht="18.75" thickBot="1" x14ac:dyDescent="0.3">
      <c r="A43" s="212"/>
      <c r="B43" s="100"/>
      <c r="C43" s="101"/>
      <c r="D43" s="102"/>
      <c r="E43" s="71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3" t="str">
        <f t="shared" si="0"/>
        <v/>
      </c>
      <c r="U43" s="237"/>
      <c r="V43" s="129">
        <v>0.77916666666666667</v>
      </c>
      <c r="W43" s="45" t="s">
        <v>12</v>
      </c>
      <c r="X43" s="46"/>
      <c r="Y43" s="46"/>
      <c r="Z43" s="47"/>
      <c r="AA43" s="48"/>
      <c r="AB43" s="49"/>
      <c r="AC43" s="50" t="str">
        <f>TEXT(IF($E41="","",(IF($E42="",T41/(15-(COUNTIF($E41:$S41,""))),(IF($E43="",(T41+T42)/(30-(COUNTIF($E41:$S41,"")+COUNTIF($E42:$S42,""))), (T41+T42+T43)/(45-(COUNTIF($E41:$S41,"")+COUNTIF($E42:$S42,"")+COUNTIF($E43:$S43,"")))))))),"0,00")</f>
        <v>0,70</v>
      </c>
    </row>
  </sheetData>
  <mergeCells count="14">
    <mergeCell ref="U8:U11"/>
    <mergeCell ref="A3:AB3"/>
    <mergeCell ref="A1:C1"/>
    <mergeCell ref="D1:S1"/>
    <mergeCell ref="A2:C2"/>
    <mergeCell ref="D2:S2"/>
    <mergeCell ref="U40:U43"/>
    <mergeCell ref="U36:U39"/>
    <mergeCell ref="U12:U15"/>
    <mergeCell ref="U24:U27"/>
    <mergeCell ref="U32:U35"/>
    <mergeCell ref="U20:U23"/>
    <mergeCell ref="U28:U31"/>
    <mergeCell ref="U16:U19"/>
  </mergeCells>
  <phoneticPr fontId="0" type="noConversion"/>
  <pageMargins left="0.74803149606299213" right="0.74803149606299213" top="0.19685039370078741" bottom="0.39370078740157483" header="0.31496062992125984" footer="0.31496062992125984"/>
  <pageSetup paperSize="9" scale="70" orientation="landscape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7.710937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3.7109375" bestFit="1" customWidth="1"/>
  </cols>
  <sheetData>
    <row r="1" spans="1:29" ht="33.75" customHeight="1" x14ac:dyDescent="0.65">
      <c r="A1" s="246" t="s">
        <v>21</v>
      </c>
      <c r="B1" s="247"/>
      <c r="C1" s="248"/>
      <c r="D1" s="238" t="s">
        <v>83</v>
      </c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40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6.25" customHeight="1" thickBot="1" x14ac:dyDescent="0.45">
      <c r="A2" s="249"/>
      <c r="B2" s="250"/>
      <c r="C2" s="251"/>
      <c r="D2" s="241" t="s">
        <v>161</v>
      </c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3"/>
      <c r="T2" s="3"/>
      <c r="U2" s="3"/>
      <c r="V2" s="3"/>
      <c r="W2" s="3"/>
      <c r="X2" s="3"/>
      <c r="Y2" s="3"/>
      <c r="Z2" s="3"/>
      <c r="AA2" s="3"/>
      <c r="AB2" s="4"/>
      <c r="AC2" s="5" t="s">
        <v>14</v>
      </c>
    </row>
    <row r="3" spans="1:29" ht="33" x14ac:dyDescent="0.6">
      <c r="A3" s="244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43617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21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22" t="s">
        <v>4</v>
      </c>
      <c r="B7" s="103" t="s">
        <v>17</v>
      </c>
      <c r="C7" s="104"/>
      <c r="D7" s="105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23"/>
      <c r="B8" s="94"/>
      <c r="C8" s="95"/>
      <c r="D8" s="96"/>
      <c r="E8" s="74">
        <v>0</v>
      </c>
      <c r="F8" s="74">
        <v>0</v>
      </c>
      <c r="G8" s="74">
        <v>1</v>
      </c>
      <c r="H8" s="74">
        <v>0</v>
      </c>
      <c r="I8" s="74">
        <v>5</v>
      </c>
      <c r="J8" s="74">
        <v>3</v>
      </c>
      <c r="K8" s="74">
        <v>0</v>
      </c>
      <c r="L8" s="74">
        <v>2</v>
      </c>
      <c r="M8" s="74">
        <v>0</v>
      </c>
      <c r="N8" s="74">
        <v>0</v>
      </c>
      <c r="O8" s="60"/>
      <c r="P8" s="60"/>
      <c r="Q8" s="60"/>
      <c r="R8" s="60"/>
      <c r="S8" s="60"/>
      <c r="T8" s="61">
        <f>IF(E8="","",SUM(E8:S8)+(COUNTIF(E8:S8,"5*")*5))</f>
        <v>11</v>
      </c>
      <c r="U8" s="235"/>
      <c r="V8" s="62">
        <f>SUM(T8:T11)+IF(ISNUMBER(U8),U8,0)+IF(ISNUMBER(U10),U10,0)+IF(ISNUMBER(U11),U11,0)</f>
        <v>21</v>
      </c>
      <c r="W8" s="51">
        <f>COUNTIF($E8:$S8,0)+COUNTIF($E9:$S9,0)+COUNTIF($E10:$S10,0)+COUNTIF($E11:$S11,0)</f>
        <v>20</v>
      </c>
      <c r="X8" s="51">
        <f>COUNTIF($E8:$S8,1)+COUNTIF($E9:$S9,1)+COUNTIF($E10:$S10,1)+COUNTIF($E11:$S11,1)</f>
        <v>5</v>
      </c>
      <c r="Y8" s="51">
        <f>COUNTIF($E8:$S8,2)+COUNTIF($E9:$S9,2)+COUNTIF($E10:$S10,2)+COUNTIF($E11:$S11,2)</f>
        <v>1</v>
      </c>
      <c r="Z8" s="51">
        <f>COUNTIF($E8:$S8,3)+COUNTIF($E9:$S9,3)+COUNTIF($E10:$S10,3)+COUNTIF($E11:$S11,3)</f>
        <v>3</v>
      </c>
      <c r="AA8" s="51">
        <f>COUNTIF($E8:$S8,5)+COUNTIF($E9:$S9,5)+COUNTIF($E10:$S10,5)+COUNTIF($E11:$S11,5)</f>
        <v>1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24">
        <v>200</v>
      </c>
      <c r="B9" s="97" t="s">
        <v>136</v>
      </c>
      <c r="C9" s="98"/>
      <c r="D9" s="99" t="s">
        <v>90</v>
      </c>
      <c r="E9" s="74">
        <v>0</v>
      </c>
      <c r="F9" s="74">
        <v>1</v>
      </c>
      <c r="G9" s="74">
        <v>0</v>
      </c>
      <c r="H9" s="74">
        <v>3</v>
      </c>
      <c r="I9" s="74">
        <v>1</v>
      </c>
      <c r="J9" s="74">
        <v>0</v>
      </c>
      <c r="K9" s="74">
        <v>0</v>
      </c>
      <c r="L9" s="74">
        <v>1</v>
      </c>
      <c r="M9" s="74">
        <v>0</v>
      </c>
      <c r="N9" s="74">
        <v>0</v>
      </c>
      <c r="O9" s="54"/>
      <c r="P9" s="54"/>
      <c r="Q9" s="54"/>
      <c r="R9" s="54"/>
      <c r="S9" s="54"/>
      <c r="T9" s="55">
        <f>IF(E9="","",SUM(E9:S9)+(COUNTIF(E9:S9,"5*")*5))</f>
        <v>6</v>
      </c>
      <c r="U9" s="236"/>
      <c r="V9" s="56"/>
      <c r="W9" s="57"/>
      <c r="X9" s="57"/>
      <c r="Y9" s="57"/>
      <c r="Z9" s="57"/>
      <c r="AA9" s="57"/>
      <c r="AB9" s="58"/>
      <c r="AC9" s="59"/>
    </row>
    <row r="10" spans="1:29" ht="18.75" thickBot="1" x14ac:dyDescent="0.3">
      <c r="A10" s="225"/>
      <c r="B10" s="97"/>
      <c r="C10" s="98"/>
      <c r="D10" s="99"/>
      <c r="E10" s="74">
        <v>0</v>
      </c>
      <c r="F10" s="74">
        <v>3</v>
      </c>
      <c r="G10" s="74">
        <v>0</v>
      </c>
      <c r="H10" s="74">
        <v>1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6"/>
      <c r="P10" s="76"/>
      <c r="Q10" s="76"/>
      <c r="R10" s="76"/>
      <c r="S10" s="76"/>
      <c r="T10" s="77">
        <f>IF(E10="","",SUM(E10:S10)+(COUNTIF(E10:S10,"5*")*5))</f>
        <v>4</v>
      </c>
      <c r="U10" s="236"/>
      <c r="V10" s="129">
        <v>0.52708333333333335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04.32.00</v>
      </c>
    </row>
    <row r="11" spans="1:29" ht="18.75" thickBot="1" x14ac:dyDescent="0.3">
      <c r="A11" s="226"/>
      <c r="B11" s="100"/>
      <c r="C11" s="101"/>
      <c r="D11" s="102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 t="str">
        <f>IF(E11="","",SUM(E11:S11)+(COUNTIF(E11:S11,"5*")*5))</f>
        <v/>
      </c>
      <c r="U11" s="237"/>
      <c r="V11" s="129">
        <v>0.71597222222222223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0,50</v>
      </c>
    </row>
    <row r="12" spans="1:29" ht="15" customHeight="1" thickBot="1" x14ac:dyDescent="0.3">
      <c r="A12" s="223"/>
      <c r="B12" s="94"/>
      <c r="C12" s="95"/>
      <c r="D12" s="96"/>
      <c r="E12" s="74">
        <v>0</v>
      </c>
      <c r="F12" s="74">
        <v>5</v>
      </c>
      <c r="G12" s="74">
        <v>3</v>
      </c>
      <c r="H12" s="74">
        <v>5</v>
      </c>
      <c r="I12" s="74">
        <v>2</v>
      </c>
      <c r="J12" s="74">
        <v>0</v>
      </c>
      <c r="K12" s="74">
        <v>0</v>
      </c>
      <c r="L12" s="74">
        <v>1</v>
      </c>
      <c r="M12" s="74">
        <v>1</v>
      </c>
      <c r="N12" s="74">
        <v>3</v>
      </c>
      <c r="O12" s="60"/>
      <c r="P12" s="60"/>
      <c r="Q12" s="60"/>
      <c r="R12" s="60"/>
      <c r="S12" s="60"/>
      <c r="T12" s="61">
        <f t="shared" ref="T12:T39" si="0">IF(E12="","",SUM(E12:S12)+(COUNTIF(E12:S12,"5*")*5))</f>
        <v>20</v>
      </c>
      <c r="U12" s="235"/>
      <c r="V12" s="62">
        <f>SUM(T12:T15)+IF(ISNUMBER(U12),U12,0)+IF(ISNUMBER(U14),U14,0)+IF(ISNUMBER(U15),U15,0)</f>
        <v>50</v>
      </c>
      <c r="W12" s="51">
        <f>COUNTIF($E12:$S12,0)+COUNTIF($E13:$S13,0)+COUNTIF($E14:$S14,0)+COUNTIF($E15:$S15,0)</f>
        <v>14</v>
      </c>
      <c r="X12" s="51">
        <f>COUNTIF($E12:$S12,1)+COUNTIF($E13:$S13,1)+COUNTIF($E14:$S14,1)+COUNTIF($E15:$S15,1)</f>
        <v>4</v>
      </c>
      <c r="Y12" s="51">
        <f>COUNTIF($E12:$S12,2)+COUNTIF($E13:$S13,2)+COUNTIF($E14:$S14,2)+COUNTIF($E15:$S15,2)</f>
        <v>2</v>
      </c>
      <c r="Z12" s="51">
        <f>COUNTIF($E12:$S12,3)+COUNTIF($E13:$S13,3)+COUNTIF($E14:$S14,3)+COUNTIF($E15:$S15,3)</f>
        <v>4</v>
      </c>
      <c r="AA12" s="51">
        <f>COUNTIF($E12:$S12,5)+COUNTIF($E13:$S13,5)+COUNTIF($E14:$S14,5)+COUNTIF($E15:$S15,5)</f>
        <v>6</v>
      </c>
      <c r="AB12" s="52">
        <f>COUNTIF($E12:$S12,"5*")+COUNTIF($E13:$S13,"5*")+COUNTIF($E14:$S14,"5*")</f>
        <v>0</v>
      </c>
      <c r="AC12" s="108">
        <f>COUNTIF($E12:$S12,20)+COUNTIF($E13:$S13,20)+COUNTIF($E14:$S14,20)</f>
        <v>0</v>
      </c>
    </row>
    <row r="13" spans="1:29" ht="15.75" customHeight="1" thickBot="1" x14ac:dyDescent="0.3">
      <c r="A13" s="224">
        <v>201</v>
      </c>
      <c r="B13" s="97" t="s">
        <v>135</v>
      </c>
      <c r="C13" s="98" t="s">
        <v>121</v>
      </c>
      <c r="D13" s="99" t="s">
        <v>23</v>
      </c>
      <c r="E13" s="74">
        <v>5</v>
      </c>
      <c r="F13" s="74">
        <v>5</v>
      </c>
      <c r="G13" s="74">
        <v>0</v>
      </c>
      <c r="H13" s="74">
        <v>2</v>
      </c>
      <c r="I13" s="74">
        <v>3</v>
      </c>
      <c r="J13" s="74">
        <v>1</v>
      </c>
      <c r="K13" s="74">
        <v>0</v>
      </c>
      <c r="L13" s="74">
        <v>0</v>
      </c>
      <c r="M13" s="74">
        <v>0</v>
      </c>
      <c r="N13" s="74">
        <v>0</v>
      </c>
      <c r="O13" s="54"/>
      <c r="P13" s="54"/>
      <c r="Q13" s="54"/>
      <c r="R13" s="54"/>
      <c r="S13" s="54"/>
      <c r="T13" s="55">
        <f t="shared" si="0"/>
        <v>16</v>
      </c>
      <c r="U13" s="236"/>
      <c r="V13" s="56"/>
      <c r="W13" s="57"/>
      <c r="X13" s="57"/>
      <c r="Y13" s="57"/>
      <c r="Z13" s="57"/>
      <c r="AA13" s="57"/>
      <c r="AB13" s="58"/>
      <c r="AC13" s="109"/>
    </row>
    <row r="14" spans="1:29" ht="16.5" customHeight="1" thickBot="1" x14ac:dyDescent="0.3">
      <c r="A14" s="227"/>
      <c r="B14" s="128"/>
      <c r="C14" s="98"/>
      <c r="D14" s="99"/>
      <c r="E14" s="74">
        <v>0</v>
      </c>
      <c r="F14" s="74">
        <v>3</v>
      </c>
      <c r="G14" s="74">
        <v>5</v>
      </c>
      <c r="H14" s="74">
        <v>0</v>
      </c>
      <c r="I14" s="74">
        <v>1</v>
      </c>
      <c r="J14" s="74">
        <v>0</v>
      </c>
      <c r="K14" s="74">
        <v>0</v>
      </c>
      <c r="L14" s="74">
        <v>5</v>
      </c>
      <c r="M14" s="74">
        <v>0</v>
      </c>
      <c r="N14" s="74">
        <v>0</v>
      </c>
      <c r="O14" s="76"/>
      <c r="P14" s="76"/>
      <c r="Q14" s="76"/>
      <c r="R14" s="76"/>
      <c r="S14" s="76"/>
      <c r="T14" s="77">
        <f t="shared" si="0"/>
        <v>14</v>
      </c>
      <c r="U14" s="236"/>
      <c r="V14" s="129">
        <v>0.52777777777777779</v>
      </c>
      <c r="W14" s="40" t="s">
        <v>3</v>
      </c>
      <c r="X14" s="41"/>
      <c r="Y14" s="41"/>
      <c r="Z14" s="42"/>
      <c r="AA14" s="42"/>
      <c r="AB14" s="43"/>
      <c r="AC14" s="110" t="str">
        <f>TEXT( (V15-V14+0.00000000000001),"[hh].mm.ss")</f>
        <v>05.04.00</v>
      </c>
    </row>
    <row r="15" spans="1:29" ht="16.5" customHeight="1" thickBot="1" x14ac:dyDescent="0.3">
      <c r="A15" s="226"/>
      <c r="B15" s="100"/>
      <c r="C15" s="101"/>
      <c r="D15" s="102"/>
      <c r="E15" s="71"/>
      <c r="F15" s="72"/>
      <c r="G15" s="72"/>
      <c r="H15" s="72"/>
      <c r="I15" s="72"/>
      <c r="J15" s="72"/>
      <c r="K15" s="72"/>
      <c r="L15" s="72"/>
      <c r="M15" s="72"/>
      <c r="N15" s="72"/>
      <c r="O15" s="81"/>
      <c r="P15" s="81"/>
      <c r="Q15" s="81"/>
      <c r="R15" s="81"/>
      <c r="S15" s="81"/>
      <c r="T15" s="82" t="str">
        <f t="shared" si="0"/>
        <v/>
      </c>
      <c r="U15" s="237"/>
      <c r="V15" s="129">
        <v>0.73888888888888893</v>
      </c>
      <c r="W15" s="45" t="s">
        <v>12</v>
      </c>
      <c r="X15" s="46"/>
      <c r="Y15" s="46"/>
      <c r="Z15" s="47"/>
      <c r="AA15" s="48"/>
      <c r="AB15" s="49"/>
      <c r="AC15" s="111" t="str">
        <f>TEXT(IF($E13="","",(IF($E14="",T13/(15-(COUNTIF($E13:$S13,""))),(IF($E15="",(T13+T14)/(30-(COUNTIF($E13:$S13,"")+COUNTIF($E14:$S14,""))), (T13+T14+T15)/(45-(COUNTIF($E13:$S13,"")+COUNTIF($E14:$S14,"")+COUNTIF($E15:$S15,"")))))))),"0,00")</f>
        <v>1,50</v>
      </c>
    </row>
    <row r="16" spans="1:29" ht="15" customHeight="1" thickBot="1" x14ac:dyDescent="0.3">
      <c r="A16" s="223"/>
      <c r="B16" s="94"/>
      <c r="C16" s="95"/>
      <c r="D16" s="96"/>
      <c r="E16" s="74">
        <v>2</v>
      </c>
      <c r="F16" s="74">
        <v>5</v>
      </c>
      <c r="G16" s="74">
        <v>1</v>
      </c>
      <c r="H16" s="74">
        <v>5</v>
      </c>
      <c r="I16" s="74">
        <v>5</v>
      </c>
      <c r="J16" s="219" t="s">
        <v>116</v>
      </c>
      <c r="K16" s="74">
        <v>0</v>
      </c>
      <c r="L16" s="74">
        <v>5</v>
      </c>
      <c r="M16" s="74">
        <v>3</v>
      </c>
      <c r="N16" s="74">
        <v>3</v>
      </c>
      <c r="O16" s="60"/>
      <c r="P16" s="60"/>
      <c r="Q16" s="60"/>
      <c r="R16" s="60"/>
      <c r="S16" s="60"/>
      <c r="T16" s="61">
        <f>IF(E16="","",SUM(E16:S16)+(COUNTIF(E16:S16,"5*")*5))</f>
        <v>29</v>
      </c>
      <c r="U16" s="235"/>
      <c r="V16" s="62">
        <f>SUM(T16:T19)+IF(ISNUMBER(U16),U16,0)+IF(ISNUMBER(U18),U18,0)+IF(ISNUMBER(U19),U19,0)</f>
        <v>86</v>
      </c>
      <c r="W16" s="51">
        <f>COUNTIF($E16:$S16,0)+COUNTIF($E17:$S17,0)+COUNTIF($E18:$S18,0)+COUNTIF($E19:$S19,0)</f>
        <v>5</v>
      </c>
      <c r="X16" s="51">
        <f>COUNTIF($E16:$S16,1)+COUNTIF($E17:$S17,1)+COUNTIF($E18:$S18,1)+COUNTIF($E19:$S19,1)</f>
        <v>2</v>
      </c>
      <c r="Y16" s="51">
        <f>COUNTIF($E16:$S16,2)+COUNTIF($E17:$S17,2)+COUNTIF($E18:$S18,2)+COUNTIF($E19:$S19,2)</f>
        <v>3</v>
      </c>
      <c r="Z16" s="51">
        <f>COUNTIF($E16:$S16,3)+COUNTIF($E17:$S17,3)+COUNTIF($E18:$S18,3)+COUNTIF($E19:$S19,3)</f>
        <v>6</v>
      </c>
      <c r="AA16" s="51">
        <f>COUNTIF($E16:$S16,5)+COUNTIF($E17:$S17,5)+COUNTIF($E18:$S18,5)+COUNTIF($E19:$S19,5)</f>
        <v>12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31" ht="15.75" customHeight="1" thickBot="1" x14ac:dyDescent="0.3">
      <c r="A17" s="224">
        <v>202</v>
      </c>
      <c r="B17" s="97" t="s">
        <v>134</v>
      </c>
      <c r="C17" s="98"/>
      <c r="D17" s="99" t="s">
        <v>90</v>
      </c>
      <c r="E17" s="74">
        <v>2</v>
      </c>
      <c r="F17" s="74">
        <v>3</v>
      </c>
      <c r="G17" s="74">
        <v>0</v>
      </c>
      <c r="H17" s="74">
        <v>5</v>
      </c>
      <c r="I17" s="74">
        <v>5</v>
      </c>
      <c r="J17" s="219" t="s">
        <v>116</v>
      </c>
      <c r="K17" s="74">
        <v>0</v>
      </c>
      <c r="L17" s="74">
        <v>5</v>
      </c>
      <c r="M17" s="74">
        <v>3</v>
      </c>
      <c r="N17" s="74">
        <v>5</v>
      </c>
      <c r="O17" s="54"/>
      <c r="P17" s="54"/>
      <c r="Q17" s="54"/>
      <c r="R17" s="54"/>
      <c r="S17" s="54"/>
      <c r="T17" s="55">
        <f>IF(E17="","",SUM(E17:S17)+(COUNTIF(E17:S17,"5*")*5))</f>
        <v>28</v>
      </c>
      <c r="U17" s="236"/>
      <c r="V17" s="56"/>
      <c r="W17" s="57"/>
      <c r="X17" s="57"/>
      <c r="Y17" s="57"/>
      <c r="Z17" s="57"/>
      <c r="AA17" s="57"/>
      <c r="AB17" s="58"/>
      <c r="AC17" s="59"/>
    </row>
    <row r="18" spans="1:31" ht="16.5" customHeight="1" thickBot="1" x14ac:dyDescent="0.3">
      <c r="A18" s="225"/>
      <c r="B18" s="97"/>
      <c r="C18" s="98"/>
      <c r="D18" s="99"/>
      <c r="E18" s="74">
        <v>0</v>
      </c>
      <c r="F18" s="74">
        <v>5</v>
      </c>
      <c r="G18" s="74">
        <v>1</v>
      </c>
      <c r="H18" s="74">
        <v>5</v>
      </c>
      <c r="I18" s="74">
        <v>3</v>
      </c>
      <c r="J18" s="74">
        <v>5</v>
      </c>
      <c r="K18" s="74">
        <v>0</v>
      </c>
      <c r="L18" s="74">
        <v>2</v>
      </c>
      <c r="M18" s="74">
        <v>5</v>
      </c>
      <c r="N18" s="74">
        <v>3</v>
      </c>
      <c r="O18" s="76"/>
      <c r="P18" s="76"/>
      <c r="Q18" s="76"/>
      <c r="R18" s="76"/>
      <c r="S18" s="76"/>
      <c r="T18" s="77">
        <f>IF(E18="","",SUM(E18:S18)+(COUNTIF(E18:S18,"5*")*5))</f>
        <v>29</v>
      </c>
      <c r="U18" s="236"/>
      <c r="V18" s="129">
        <v>0.52847222222222223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05.16.00</v>
      </c>
    </row>
    <row r="19" spans="1:31" ht="16.5" customHeight="1" thickBot="1" x14ac:dyDescent="0.3">
      <c r="A19" s="226"/>
      <c r="B19" s="100"/>
      <c r="C19" s="101"/>
      <c r="D19" s="102"/>
      <c r="E19" s="71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3" t="str">
        <f>IF(E19="","",SUM(E19:S19)+(COUNTIF(E19:S19,"5*")*5))</f>
        <v/>
      </c>
      <c r="U19" s="237"/>
      <c r="V19" s="129">
        <v>0.74791666666666667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2,85</v>
      </c>
    </row>
    <row r="20" spans="1:31" ht="15" customHeight="1" thickBot="1" x14ac:dyDescent="0.3">
      <c r="A20" s="223"/>
      <c r="B20" s="94"/>
      <c r="C20" s="95"/>
      <c r="D20" s="96"/>
      <c r="E20" s="74">
        <v>0</v>
      </c>
      <c r="F20" s="74">
        <v>5</v>
      </c>
      <c r="G20" s="74">
        <v>1</v>
      </c>
      <c r="H20" s="74">
        <v>5</v>
      </c>
      <c r="I20" s="74">
        <v>3</v>
      </c>
      <c r="J20" s="74">
        <v>0</v>
      </c>
      <c r="K20" s="74">
        <v>0</v>
      </c>
      <c r="L20" s="74">
        <v>0</v>
      </c>
      <c r="M20" s="74">
        <v>0</v>
      </c>
      <c r="N20" s="74">
        <v>1</v>
      </c>
      <c r="O20" s="60"/>
      <c r="P20" s="60"/>
      <c r="Q20" s="60"/>
      <c r="R20" s="60"/>
      <c r="S20" s="60"/>
      <c r="T20" s="61">
        <f t="shared" si="0"/>
        <v>15</v>
      </c>
      <c r="U20" s="235"/>
      <c r="V20" s="62">
        <f>SUM(T20:T23)+IF(ISNUMBER(U20),U20,0)+IF(ISNUMBER(U22),U22,0)+IF(ISNUMBER(U23),U23,0)</f>
        <v>32</v>
      </c>
      <c r="W20" s="51">
        <f>COUNTIF($E20:$S20,0)+COUNTIF($E21:$S21,0)+COUNTIF($E22:$S22,0)+COUNTIF($E23:$S23,0)</f>
        <v>18</v>
      </c>
      <c r="X20" s="51">
        <f>COUNTIF($E20:$S20,1)+COUNTIF($E21:$S21,1)+COUNTIF($E22:$S22,1)+COUNTIF($E23:$S23,1)</f>
        <v>4</v>
      </c>
      <c r="Y20" s="51">
        <f>COUNTIF($E20:$S20,2)+COUNTIF($E21:$S21,2)+COUNTIF($E22:$S22,2)+COUNTIF($E23:$S23,2)</f>
        <v>2</v>
      </c>
      <c r="Z20" s="51">
        <f>COUNTIF($E20:$S20,3)+COUNTIF($E21:$S21,3)+COUNTIF($E22:$S22,3)+COUNTIF($E23:$S23,3)</f>
        <v>3</v>
      </c>
      <c r="AA20" s="51">
        <f>COUNTIF($E20:$S20,5)+COUNTIF($E21:$S21,5)+COUNTIF($E22:$S22,5)+COUNTIF($E23:$S23,5)</f>
        <v>3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31" ht="15.75" customHeight="1" thickBot="1" x14ac:dyDescent="0.3">
      <c r="A21" s="224">
        <v>203</v>
      </c>
      <c r="B21" s="97" t="s">
        <v>133</v>
      </c>
      <c r="C21" s="98"/>
      <c r="D21" s="99" t="s">
        <v>23</v>
      </c>
      <c r="E21" s="74">
        <v>0</v>
      </c>
      <c r="F21" s="74">
        <v>2</v>
      </c>
      <c r="G21" s="74">
        <v>0</v>
      </c>
      <c r="H21" s="74">
        <v>5</v>
      </c>
      <c r="I21" s="74">
        <v>0</v>
      </c>
      <c r="J21" s="74">
        <v>0</v>
      </c>
      <c r="K21" s="74">
        <v>0</v>
      </c>
      <c r="L21" s="74">
        <v>0</v>
      </c>
      <c r="M21" s="74">
        <v>3</v>
      </c>
      <c r="N21" s="74">
        <v>0</v>
      </c>
      <c r="O21" s="54"/>
      <c r="P21" s="54"/>
      <c r="Q21" s="54"/>
      <c r="R21" s="54"/>
      <c r="S21" s="54"/>
      <c r="T21" s="55">
        <f t="shared" si="0"/>
        <v>10</v>
      </c>
      <c r="U21" s="236"/>
      <c r="V21" s="56"/>
      <c r="W21" s="57"/>
      <c r="X21" s="57"/>
      <c r="Y21" s="57"/>
      <c r="Z21" s="57"/>
      <c r="AA21" s="57"/>
      <c r="AB21" s="58"/>
      <c r="AC21" s="59"/>
    </row>
    <row r="22" spans="1:31" ht="16.5" customHeight="1" thickBot="1" x14ac:dyDescent="0.3">
      <c r="A22" s="225"/>
      <c r="B22" s="97"/>
      <c r="C22" s="98"/>
      <c r="D22" s="99"/>
      <c r="E22" s="74">
        <v>0</v>
      </c>
      <c r="F22" s="74">
        <v>1</v>
      </c>
      <c r="G22" s="74">
        <v>1</v>
      </c>
      <c r="H22" s="74">
        <v>3</v>
      </c>
      <c r="I22" s="74">
        <v>2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6"/>
      <c r="P22" s="76"/>
      <c r="Q22" s="76"/>
      <c r="R22" s="76"/>
      <c r="S22" s="76"/>
      <c r="T22" s="77">
        <f t="shared" si="0"/>
        <v>7</v>
      </c>
      <c r="U22" s="236"/>
      <c r="V22" s="129">
        <v>0.52916666666666667</v>
      </c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05.16.00</v>
      </c>
    </row>
    <row r="23" spans="1:31" ht="16.5" customHeight="1" thickBot="1" x14ac:dyDescent="0.3">
      <c r="A23" s="226"/>
      <c r="B23" s="100"/>
      <c r="C23" s="101"/>
      <c r="D23" s="102"/>
      <c r="E23" s="71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3" t="str">
        <f t="shared" si="0"/>
        <v/>
      </c>
      <c r="U23" s="237"/>
      <c r="V23" s="129">
        <v>0.74861111111111101</v>
      </c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0,85</v>
      </c>
      <c r="AE23">
        <f>F611</f>
        <v>0</v>
      </c>
    </row>
    <row r="24" spans="1:31" ht="15" customHeight="1" thickBot="1" x14ac:dyDescent="0.3">
      <c r="A24" s="223"/>
      <c r="B24" s="94"/>
      <c r="C24" s="95"/>
      <c r="D24" s="96"/>
      <c r="E24" s="74">
        <v>0</v>
      </c>
      <c r="F24" s="74">
        <v>3</v>
      </c>
      <c r="G24" s="74">
        <v>1</v>
      </c>
      <c r="H24" s="74">
        <v>1</v>
      </c>
      <c r="I24" s="74">
        <v>3</v>
      </c>
      <c r="J24" s="74">
        <v>0</v>
      </c>
      <c r="K24" s="74">
        <v>0</v>
      </c>
      <c r="L24" s="74">
        <v>3</v>
      </c>
      <c r="M24" s="74">
        <v>3</v>
      </c>
      <c r="N24" s="74">
        <v>1</v>
      </c>
      <c r="O24" s="60"/>
      <c r="P24" s="60"/>
      <c r="Q24" s="60"/>
      <c r="R24" s="60"/>
      <c r="S24" s="60"/>
      <c r="T24" s="61">
        <f t="shared" ref="T24:T31" si="1">IF(E24="","",SUM(E24:S24)+(COUNTIF(E24:S24,"5*")*5))</f>
        <v>15</v>
      </c>
      <c r="U24" s="235"/>
      <c r="V24" s="62">
        <f>SUM(T24:T27)+IF(ISNUMBER(U24),U24,0)+IF(ISNUMBER(U26),U26,0)+IF(ISNUMBER(U27),U27,0)</f>
        <v>37</v>
      </c>
      <c r="W24" s="51">
        <f>COUNTIF($E24:$S24,0)+COUNTIF($E25:$S25,0)+COUNTIF($E26:$S26,0)+COUNTIF($E27:$S27,0)</f>
        <v>12</v>
      </c>
      <c r="X24" s="51">
        <f>COUNTIF($E24:$S24,1)+COUNTIF($E25:$S25,1)+COUNTIF($E26:$S26,1)+COUNTIF($E27:$S27,1)</f>
        <v>7</v>
      </c>
      <c r="Y24" s="51">
        <f>COUNTIF($E24:$S24,2)+COUNTIF($E25:$S25,2)+COUNTIF($E26:$S26,2)+COUNTIF($E27:$S27,2)</f>
        <v>5</v>
      </c>
      <c r="Z24" s="51">
        <f>COUNTIF($E24:$S24,3)+COUNTIF($E25:$S25,3)+COUNTIF($E26:$S26,3)+COUNTIF($E27:$S27,3)</f>
        <v>5</v>
      </c>
      <c r="AA24" s="51">
        <f>COUNTIF($E24:$S24,5)+COUNTIF($E25:$S25,5)+COUNTIF($E26:$S26,5)+COUNTIF($E27:$S27,5)</f>
        <v>1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31" ht="15.75" customHeight="1" thickBot="1" x14ac:dyDescent="0.3">
      <c r="A25" s="224">
        <v>204</v>
      </c>
      <c r="B25" s="97" t="s">
        <v>132</v>
      </c>
      <c r="C25" s="98"/>
      <c r="D25" s="99" t="s">
        <v>23</v>
      </c>
      <c r="E25" s="74">
        <v>0</v>
      </c>
      <c r="F25" s="74">
        <v>2</v>
      </c>
      <c r="G25" s="74">
        <v>0</v>
      </c>
      <c r="H25" s="74">
        <v>1</v>
      </c>
      <c r="I25" s="74">
        <v>2</v>
      </c>
      <c r="J25" s="74">
        <v>3</v>
      </c>
      <c r="K25" s="74">
        <v>0</v>
      </c>
      <c r="L25" s="74">
        <v>1</v>
      </c>
      <c r="M25" s="74">
        <v>0</v>
      </c>
      <c r="N25" s="74">
        <v>0</v>
      </c>
      <c r="O25" s="54"/>
      <c r="P25" s="54"/>
      <c r="Q25" s="54"/>
      <c r="R25" s="54"/>
      <c r="S25" s="54"/>
      <c r="T25" s="55">
        <f t="shared" si="1"/>
        <v>9</v>
      </c>
      <c r="U25" s="236"/>
      <c r="V25" s="56"/>
      <c r="W25" s="57"/>
      <c r="X25" s="57"/>
      <c r="Y25" s="57"/>
      <c r="Z25" s="57"/>
      <c r="AA25" s="57"/>
      <c r="AB25" s="58"/>
      <c r="AC25" s="59"/>
    </row>
    <row r="26" spans="1:31" ht="16.5" customHeight="1" thickBot="1" x14ac:dyDescent="0.3">
      <c r="A26" s="225"/>
      <c r="B26" s="97"/>
      <c r="C26" s="98"/>
      <c r="D26" s="99"/>
      <c r="E26" s="74">
        <v>0</v>
      </c>
      <c r="F26" s="74">
        <v>1</v>
      </c>
      <c r="G26" s="74">
        <v>5</v>
      </c>
      <c r="H26" s="74">
        <v>2</v>
      </c>
      <c r="I26" s="74">
        <v>2</v>
      </c>
      <c r="J26" s="74">
        <v>0</v>
      </c>
      <c r="K26" s="74">
        <v>0</v>
      </c>
      <c r="L26" s="74">
        <v>1</v>
      </c>
      <c r="M26" s="74">
        <v>2</v>
      </c>
      <c r="N26" s="74">
        <v>0</v>
      </c>
      <c r="O26" s="76"/>
      <c r="P26" s="76"/>
      <c r="Q26" s="76"/>
      <c r="R26" s="76"/>
      <c r="S26" s="76"/>
      <c r="T26" s="77">
        <f t="shared" si="1"/>
        <v>13</v>
      </c>
      <c r="U26" s="236"/>
      <c r="V26" s="129">
        <v>0.52986111111111112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05.21.00</v>
      </c>
    </row>
    <row r="27" spans="1:31" ht="16.5" customHeight="1" thickBot="1" x14ac:dyDescent="0.3">
      <c r="A27" s="226"/>
      <c r="B27" s="100"/>
      <c r="C27" s="101"/>
      <c r="D27" s="102"/>
      <c r="E27" s="71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3" t="str">
        <f t="shared" si="1"/>
        <v/>
      </c>
      <c r="U27" s="237"/>
      <c r="V27" s="129">
        <v>0.75277777777777777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1,10</v>
      </c>
    </row>
    <row r="28" spans="1:31" ht="15" customHeight="1" thickBot="1" x14ac:dyDescent="0.3">
      <c r="A28" s="223"/>
      <c r="B28" s="94"/>
      <c r="C28" s="95"/>
      <c r="D28" s="96"/>
      <c r="E28" s="74">
        <v>0</v>
      </c>
      <c r="F28" s="74">
        <v>2</v>
      </c>
      <c r="G28" s="74">
        <v>0</v>
      </c>
      <c r="H28" s="74">
        <v>3</v>
      </c>
      <c r="I28" s="74">
        <v>1</v>
      </c>
      <c r="J28" s="74">
        <v>2</v>
      </c>
      <c r="K28" s="74">
        <v>1</v>
      </c>
      <c r="L28" s="74">
        <v>2</v>
      </c>
      <c r="M28" s="74">
        <v>1</v>
      </c>
      <c r="N28" s="74">
        <v>1</v>
      </c>
      <c r="O28" s="60"/>
      <c r="P28" s="60"/>
      <c r="Q28" s="60"/>
      <c r="R28" s="60"/>
      <c r="S28" s="60"/>
      <c r="T28" s="61">
        <f t="shared" si="1"/>
        <v>13</v>
      </c>
      <c r="U28" s="235"/>
      <c r="V28" s="62">
        <f>SUM(T28:T31)+IF(ISNUMBER(U28),U28,0)+IF(ISNUMBER(U30),U30,0)+IF(ISNUMBER(U31),U31,0)</f>
        <v>25</v>
      </c>
      <c r="W28" s="51">
        <f>COUNTIF($E28:$S28,0)+COUNTIF($E29:$S29,0)+COUNTIF($E30:$S30,0)+COUNTIF($E31:$S31,0)</f>
        <v>14</v>
      </c>
      <c r="X28" s="51">
        <f>COUNTIF($E28:$S28,1)+COUNTIF($E29:$S29,1)+COUNTIF($E30:$S30,1)+COUNTIF($E31:$S31,1)</f>
        <v>9</v>
      </c>
      <c r="Y28" s="51">
        <f>COUNTIF($E28:$S28,2)+COUNTIF($E29:$S29,2)+COUNTIF($E30:$S30,2)+COUNTIF($E31:$S31,2)</f>
        <v>5</v>
      </c>
      <c r="Z28" s="51">
        <f>COUNTIF($E28:$S28,3)+COUNTIF($E29:$S29,3)+COUNTIF($E30:$S30,3)+COUNTIF($E31:$S31,3)</f>
        <v>2</v>
      </c>
      <c r="AA28" s="51">
        <f>COUNTIF($E28:$S28,5)+COUNTIF($E29:$S29,5)+COUNTIF($E30:$S30,5)+COUNTIF($E31:$S31,5)</f>
        <v>0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31" ht="15.75" customHeight="1" thickBot="1" x14ac:dyDescent="0.3">
      <c r="A29" s="224">
        <v>205</v>
      </c>
      <c r="B29" s="97" t="s">
        <v>131</v>
      </c>
      <c r="C29" s="98" t="s">
        <v>121</v>
      </c>
      <c r="D29" s="99" t="s">
        <v>23</v>
      </c>
      <c r="E29" s="74">
        <v>0</v>
      </c>
      <c r="F29" s="74">
        <v>2</v>
      </c>
      <c r="G29" s="74">
        <v>0</v>
      </c>
      <c r="H29" s="74">
        <v>0</v>
      </c>
      <c r="I29" s="74">
        <v>0</v>
      </c>
      <c r="J29" s="74">
        <v>0</v>
      </c>
      <c r="K29" s="74">
        <v>1</v>
      </c>
      <c r="L29" s="74">
        <v>0</v>
      </c>
      <c r="M29" s="74">
        <v>1</v>
      </c>
      <c r="N29" s="74">
        <v>0</v>
      </c>
      <c r="O29" s="54"/>
      <c r="P29" s="54"/>
      <c r="Q29" s="54"/>
      <c r="R29" s="54"/>
      <c r="S29" s="54"/>
      <c r="T29" s="55">
        <f t="shared" si="1"/>
        <v>4</v>
      </c>
      <c r="U29" s="236"/>
      <c r="V29" s="56"/>
      <c r="W29" s="57"/>
      <c r="X29" s="57"/>
      <c r="Y29" s="57"/>
      <c r="Z29" s="57"/>
      <c r="AA29" s="57"/>
      <c r="AB29" s="58"/>
      <c r="AC29" s="59"/>
    </row>
    <row r="30" spans="1:31" ht="16.5" customHeight="1" thickBot="1" x14ac:dyDescent="0.3">
      <c r="A30" s="225"/>
      <c r="B30" s="97"/>
      <c r="C30" s="98"/>
      <c r="D30" s="99"/>
      <c r="E30" s="74">
        <v>0</v>
      </c>
      <c r="F30" s="74">
        <v>1</v>
      </c>
      <c r="G30" s="74">
        <v>0</v>
      </c>
      <c r="H30" s="74">
        <v>3</v>
      </c>
      <c r="I30" s="74">
        <v>2</v>
      </c>
      <c r="J30" s="74">
        <v>0</v>
      </c>
      <c r="K30" s="74">
        <v>0</v>
      </c>
      <c r="L30" s="74">
        <v>1</v>
      </c>
      <c r="M30" s="74">
        <v>1</v>
      </c>
      <c r="N30" s="74">
        <v>0</v>
      </c>
      <c r="O30" s="76"/>
      <c r="P30" s="76"/>
      <c r="Q30" s="76"/>
      <c r="R30" s="76"/>
      <c r="S30" s="76"/>
      <c r="T30" s="77">
        <f t="shared" si="1"/>
        <v>8</v>
      </c>
      <c r="U30" s="236"/>
      <c r="V30" s="129">
        <v>0.53055555555555556</v>
      </c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04.03.00</v>
      </c>
    </row>
    <row r="31" spans="1:31" ht="16.5" customHeight="1" thickBot="1" x14ac:dyDescent="0.3">
      <c r="A31" s="226"/>
      <c r="B31" s="100"/>
      <c r="C31" s="101"/>
      <c r="D31" s="102"/>
      <c r="E31" s="71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3" t="str">
        <f t="shared" si="1"/>
        <v/>
      </c>
      <c r="U31" s="237"/>
      <c r="V31" s="129">
        <v>0.69930555555555562</v>
      </c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0,60</v>
      </c>
    </row>
    <row r="32" spans="1:31" ht="15" customHeight="1" thickBot="1" x14ac:dyDescent="0.3">
      <c r="A32" s="223"/>
      <c r="B32" s="94"/>
      <c r="C32" s="95"/>
      <c r="D32" s="96"/>
      <c r="E32" s="74">
        <v>0</v>
      </c>
      <c r="F32" s="74">
        <v>3</v>
      </c>
      <c r="G32" s="74">
        <v>0</v>
      </c>
      <c r="H32" s="74">
        <v>1</v>
      </c>
      <c r="I32" s="74">
        <v>2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60"/>
      <c r="P32" s="60"/>
      <c r="Q32" s="60"/>
      <c r="R32" s="60"/>
      <c r="S32" s="60"/>
      <c r="T32" s="61">
        <f t="shared" si="0"/>
        <v>6</v>
      </c>
      <c r="U32" s="235" t="s">
        <v>92</v>
      </c>
      <c r="V32" s="62">
        <f>SUM(T32:T35)+IF(ISNUMBER(U32),U32,0)+IF(ISNUMBER(U34),U34,0)+IF(ISNUMBER(U35),U35,0)</f>
        <v>10</v>
      </c>
      <c r="W32" s="51">
        <f>COUNTIF($E32:$S32,0)+COUNTIF($E33:$S33,0)+COUNTIF($E34:$S34,0)+COUNTIF($E35:$S35,0)</f>
        <v>23</v>
      </c>
      <c r="X32" s="51">
        <f>COUNTIF($E32:$S32,1)+COUNTIF($E33:$S33,1)+COUNTIF($E34:$S34,1)+COUNTIF($E35:$S35,1)</f>
        <v>5</v>
      </c>
      <c r="Y32" s="51">
        <f>COUNTIF($E32:$S32,2)+COUNTIF($E33:$S33,2)+COUNTIF($E34:$S34,2)+COUNTIF($E35:$S35,2)</f>
        <v>1</v>
      </c>
      <c r="Z32" s="51">
        <f>COUNTIF($E32:$S32,3)+COUNTIF($E33:$S33,3)+COUNTIF($E34:$S34,3)+COUNTIF($E35:$S35,3)</f>
        <v>1</v>
      </c>
      <c r="AA32" s="51">
        <f>COUNTIF($E32:$S32,5)+COUNTIF($E33:$S33,5)+COUNTIF($E34:$S34,5)+COUNTIF($E35:$S35,5)</f>
        <v>0</v>
      </c>
      <c r="AB32" s="52">
        <f>COUNTIF($E32:$S32,"5*")+COUNTIF($E33:$S33,"5*")+COUNTIF($E34:$S34,"5*")</f>
        <v>0</v>
      </c>
      <c r="AC32" s="53">
        <f>COUNTIF($E32:$S32,20)+COUNTIF($E33:$S33,20)+COUNTIF($E34:$S34,20)</f>
        <v>0</v>
      </c>
    </row>
    <row r="33" spans="1:29" ht="15.75" customHeight="1" thickBot="1" x14ac:dyDescent="0.3">
      <c r="A33" s="224">
        <v>206</v>
      </c>
      <c r="B33" s="97" t="s">
        <v>130</v>
      </c>
      <c r="C33" s="98"/>
      <c r="D33" s="99" t="s">
        <v>23</v>
      </c>
      <c r="E33" s="74">
        <v>0</v>
      </c>
      <c r="F33" s="74">
        <v>1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1</v>
      </c>
      <c r="N33" s="74">
        <v>0</v>
      </c>
      <c r="O33" s="54"/>
      <c r="P33" s="54"/>
      <c r="Q33" s="54"/>
      <c r="R33" s="54"/>
      <c r="S33" s="54"/>
      <c r="T33" s="55">
        <f t="shared" si="0"/>
        <v>2</v>
      </c>
      <c r="U33" s="236"/>
      <c r="V33" s="56"/>
      <c r="W33" s="57"/>
      <c r="X33" s="57"/>
      <c r="Y33" s="57"/>
      <c r="Z33" s="57"/>
      <c r="AA33" s="57"/>
      <c r="AB33" s="58"/>
      <c r="AC33" s="59"/>
    </row>
    <row r="34" spans="1:29" ht="16.5" customHeight="1" thickBot="1" x14ac:dyDescent="0.3">
      <c r="A34" s="225"/>
      <c r="B34" s="97"/>
      <c r="C34" s="98"/>
      <c r="D34" s="99"/>
      <c r="E34" s="74">
        <v>0</v>
      </c>
      <c r="F34" s="74">
        <v>0</v>
      </c>
      <c r="G34" s="74">
        <v>1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1</v>
      </c>
      <c r="O34" s="76"/>
      <c r="P34" s="76"/>
      <c r="Q34" s="76"/>
      <c r="R34" s="76"/>
      <c r="S34" s="76"/>
      <c r="T34" s="77">
        <f t="shared" si="0"/>
        <v>2</v>
      </c>
      <c r="U34" s="236"/>
      <c r="V34" s="129">
        <v>0.53125</v>
      </c>
      <c r="W34" s="40" t="s">
        <v>3</v>
      </c>
      <c r="X34" s="41"/>
      <c r="Y34" s="41"/>
      <c r="Z34" s="42"/>
      <c r="AA34" s="42"/>
      <c r="AB34" s="43"/>
      <c r="AC34" s="44" t="str">
        <f>TEXT( (V35-V34+0.00000000000001),"[hh].mm.ss")</f>
        <v>03.34.00</v>
      </c>
    </row>
    <row r="35" spans="1:29" ht="16.5" customHeight="1" thickBot="1" x14ac:dyDescent="0.3">
      <c r="A35" s="226"/>
      <c r="B35" s="100"/>
      <c r="C35" s="101"/>
      <c r="D35" s="102"/>
      <c r="E35" s="71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3" t="str">
        <f t="shared" si="0"/>
        <v/>
      </c>
      <c r="U35" s="237"/>
      <c r="V35" s="129">
        <v>0.67986111111111114</v>
      </c>
      <c r="W35" s="45" t="s">
        <v>12</v>
      </c>
      <c r="X35" s="46"/>
      <c r="Y35" s="46"/>
      <c r="Z35" s="47"/>
      <c r="AA35" s="48"/>
      <c r="AB35" s="49"/>
      <c r="AC35" s="50" t="str">
        <f>TEXT(IF($E33="","",(IF($E34="",T33/(15-(COUNTIF($E33:$S33,""))),(IF($E35="",(T33+T34)/(30-(COUNTIF($E33:$S33,"")+COUNTIF($E34:$S34,""))), (T33+T34+T35)/(45-(COUNTIF($E33:$S33,"")+COUNTIF($E34:$S34,"")+COUNTIF($E35:$S35,"")))))))),"0,00")</f>
        <v>0,20</v>
      </c>
    </row>
    <row r="36" spans="1:29" ht="15" customHeight="1" thickBot="1" x14ac:dyDescent="0.3">
      <c r="A36" s="223"/>
      <c r="B36" s="94"/>
      <c r="C36" s="95"/>
      <c r="D36" s="96"/>
      <c r="E36" s="74">
        <v>0</v>
      </c>
      <c r="F36" s="74">
        <v>2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1</v>
      </c>
      <c r="O36" s="60"/>
      <c r="P36" s="60"/>
      <c r="Q36" s="60"/>
      <c r="R36" s="60"/>
      <c r="S36" s="60"/>
      <c r="T36" s="61">
        <f t="shared" si="0"/>
        <v>3</v>
      </c>
      <c r="U36" s="235" t="s">
        <v>91</v>
      </c>
      <c r="V36" s="62">
        <f>SUM(T36:T39)+IF(ISNUMBER(U36),U36,0)+IF(ISNUMBER(U38),U38,0)+IF(ISNUMBER(U39),U39,0)</f>
        <v>7</v>
      </c>
      <c r="W36" s="51">
        <f>COUNTIF($E36:$S36,0)+COUNTIF($E37:$S37,0)+COUNTIF($E38:$S38,0)+COUNTIF($E39:$S39,0)</f>
        <v>24</v>
      </c>
      <c r="X36" s="51">
        <f>COUNTIF($E36:$S36,1)+COUNTIF($E37:$S37,1)+COUNTIF($E38:$S38,1)+COUNTIF($E39:$S39,1)</f>
        <v>5</v>
      </c>
      <c r="Y36" s="51">
        <f>COUNTIF($E36:$S36,2)+COUNTIF($E37:$S37,2)+COUNTIF($E38:$S38,2)+COUNTIF($E39:$S39,2)</f>
        <v>1</v>
      </c>
      <c r="Z36" s="51">
        <f>COUNTIF($E36:$S36,3)+COUNTIF($E37:$S37,3)+COUNTIF($E38:$S38,3)+COUNTIF($E39:$S39,3)</f>
        <v>0</v>
      </c>
      <c r="AA36" s="51">
        <f>COUNTIF($E36:$S36,5)+COUNTIF($E37:$S37,5)+COUNTIF($E38:$S38,5)+COUNTIF($E39:$S39,5)</f>
        <v>0</v>
      </c>
      <c r="AB36" s="52">
        <f>COUNTIF($E36:$S36,"5*")+COUNTIF($E37:$S37,"5*")+COUNTIF($E38:$S38,"5*")</f>
        <v>0</v>
      </c>
      <c r="AC36" s="53">
        <f>COUNTIF($E36:$S36,20)+COUNTIF($E37:$S37,20)+COUNTIF($E38:$S38,20)</f>
        <v>0</v>
      </c>
    </row>
    <row r="37" spans="1:29" ht="15.75" customHeight="1" thickBot="1" x14ac:dyDescent="0.3">
      <c r="A37" s="224">
        <v>207</v>
      </c>
      <c r="B37" s="97" t="s">
        <v>129</v>
      </c>
      <c r="C37" s="98"/>
      <c r="D37" s="99" t="s">
        <v>106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1</v>
      </c>
      <c r="M37" s="74">
        <v>1</v>
      </c>
      <c r="N37" s="74">
        <v>1</v>
      </c>
      <c r="O37" s="54"/>
      <c r="P37" s="54"/>
      <c r="Q37" s="54"/>
      <c r="R37" s="54"/>
      <c r="S37" s="54"/>
      <c r="T37" s="55">
        <f t="shared" si="0"/>
        <v>3</v>
      </c>
      <c r="U37" s="236"/>
      <c r="V37" s="56"/>
      <c r="W37" s="57"/>
      <c r="X37" s="57"/>
      <c r="Y37" s="57"/>
      <c r="Z37" s="57"/>
      <c r="AA37" s="57"/>
      <c r="AB37" s="58"/>
      <c r="AC37" s="59"/>
    </row>
    <row r="38" spans="1:29" ht="16.5" customHeight="1" thickBot="1" x14ac:dyDescent="0.3">
      <c r="A38" s="225"/>
      <c r="B38" s="97"/>
      <c r="C38" s="98"/>
      <c r="D38" s="99"/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1</v>
      </c>
      <c r="O38" s="76"/>
      <c r="P38" s="76"/>
      <c r="Q38" s="76"/>
      <c r="R38" s="76"/>
      <c r="S38" s="76"/>
      <c r="T38" s="77">
        <f t="shared" si="0"/>
        <v>1</v>
      </c>
      <c r="U38" s="236"/>
      <c r="V38" s="129">
        <v>0.53194444444444444</v>
      </c>
      <c r="W38" s="40" t="s">
        <v>3</v>
      </c>
      <c r="X38" s="41"/>
      <c r="Y38" s="41"/>
      <c r="Z38" s="42"/>
      <c r="AA38" s="42"/>
      <c r="AB38" s="43"/>
      <c r="AC38" s="44" t="str">
        <f>TEXT( (V39-V38+0.00000000000001),"[hh].mm.ss")</f>
        <v>05.21.00</v>
      </c>
    </row>
    <row r="39" spans="1:29" ht="16.5" customHeight="1" thickBot="1" x14ac:dyDescent="0.3">
      <c r="A39" s="226"/>
      <c r="B39" s="100"/>
      <c r="C39" s="101"/>
      <c r="D39" s="102"/>
      <c r="E39" s="71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3" t="str">
        <f t="shared" si="0"/>
        <v/>
      </c>
      <c r="U39" s="237"/>
      <c r="V39" s="129">
        <v>0.75486111111111109</v>
      </c>
      <c r="W39" s="45" t="s">
        <v>12</v>
      </c>
      <c r="X39" s="46"/>
      <c r="Y39" s="46"/>
      <c r="Z39" s="47"/>
      <c r="AA39" s="48"/>
      <c r="AB39" s="49"/>
      <c r="AC39" s="50" t="str">
        <f>TEXT(IF($E37="","",(IF($E38="",T37/(15-(COUNTIF($E37:$S37,""))),(IF($E39="",(T37+T38)/(30-(COUNTIF($E37:$S37,"")+COUNTIF($E38:$S38,""))), (T37+T38+T39)/(45-(COUNTIF($E37:$S37,"")+COUNTIF($E38:$S38,"")+COUNTIF($E39:$S39,"")))))))),"0,00")</f>
        <v>0,20</v>
      </c>
    </row>
    <row r="40" spans="1:29" ht="15.75" thickBot="1" x14ac:dyDescent="0.3">
      <c r="A40" s="223"/>
      <c r="B40" s="94"/>
      <c r="C40" s="95"/>
      <c r="D40" s="96"/>
      <c r="E40" s="74">
        <v>1</v>
      </c>
      <c r="F40" s="74">
        <v>5</v>
      </c>
      <c r="G40" s="74">
        <v>0</v>
      </c>
      <c r="H40" s="74">
        <v>0</v>
      </c>
      <c r="I40" s="74">
        <v>5</v>
      </c>
      <c r="J40" s="74">
        <v>5</v>
      </c>
      <c r="K40" s="74">
        <v>1</v>
      </c>
      <c r="L40" s="74">
        <v>0</v>
      </c>
      <c r="M40" s="74">
        <v>0</v>
      </c>
      <c r="N40" s="74">
        <v>0</v>
      </c>
      <c r="O40" s="60"/>
      <c r="P40" s="60"/>
      <c r="Q40" s="60"/>
      <c r="R40" s="60"/>
      <c r="S40" s="60"/>
      <c r="T40" s="61">
        <f>IF(E40="","",SUM(E40:S40)+(COUNTIF(E40:S40,"5*")*5))</f>
        <v>17</v>
      </c>
      <c r="U40" s="235"/>
      <c r="V40" s="62">
        <f>SUM(T40:T43)+IF(ISNUMBER(U40),U40,0)+IF(ISNUMBER(U42),U42,0)+IF(ISNUMBER(U43),U43,0)</f>
        <v>49</v>
      </c>
      <c r="W40" s="51">
        <f>COUNTIF($E40:$S40,0)+COUNTIF($E41:$S41,0)+COUNTIF($E42:$S42,0)+COUNTIF($E43:$S43,0)</f>
        <v>12</v>
      </c>
      <c r="X40" s="51">
        <f>COUNTIF($E40:$S40,1)+COUNTIF($E41:$S41,1)+COUNTIF($E42:$S42,1)+COUNTIF($E43:$S43,1)</f>
        <v>6</v>
      </c>
      <c r="Y40" s="51">
        <f>COUNTIF($E40:$S40,2)+COUNTIF($E41:$S41,2)+COUNTIF($E42:$S42,2)+COUNTIF($E43:$S43,2)</f>
        <v>3</v>
      </c>
      <c r="Z40" s="51">
        <f>COUNTIF($E40:$S40,3)+COUNTIF($E41:$S41,3)+COUNTIF($E42:$S42,3)+COUNTIF($E43:$S43,3)</f>
        <v>4</v>
      </c>
      <c r="AA40" s="51">
        <f>COUNTIF($E40:$S40,5)+COUNTIF($E41:$S41,5)+COUNTIF($E42:$S42,5)+COUNTIF($E43:$S43,5)</f>
        <v>5</v>
      </c>
      <c r="AB40" s="52">
        <f>COUNTIF($E40:$S40,"5*")+COUNTIF($E41:$S41,"5*")+COUNTIF($E42:$S42,"5*")</f>
        <v>0</v>
      </c>
      <c r="AC40" s="53">
        <f>COUNTIF($E40:$S40,20)+COUNTIF($E41:$S41,20)+COUNTIF($E42:$S42,20)</f>
        <v>0</v>
      </c>
    </row>
    <row r="41" spans="1:29" ht="15.75" thickBot="1" x14ac:dyDescent="0.3">
      <c r="A41" s="224">
        <v>208</v>
      </c>
      <c r="B41" s="97" t="s">
        <v>128</v>
      </c>
      <c r="C41" s="98"/>
      <c r="D41" s="99" t="s">
        <v>23</v>
      </c>
      <c r="E41" s="74">
        <v>0</v>
      </c>
      <c r="F41" s="74">
        <v>1</v>
      </c>
      <c r="G41" s="74">
        <v>1</v>
      </c>
      <c r="H41" s="74">
        <v>2</v>
      </c>
      <c r="I41" s="74">
        <v>2</v>
      </c>
      <c r="J41" s="74">
        <v>5</v>
      </c>
      <c r="K41" s="74">
        <v>0</v>
      </c>
      <c r="L41" s="74">
        <v>1</v>
      </c>
      <c r="M41" s="74">
        <v>3</v>
      </c>
      <c r="N41" s="74">
        <v>0</v>
      </c>
      <c r="O41" s="54"/>
      <c r="P41" s="54"/>
      <c r="Q41" s="54"/>
      <c r="R41" s="54"/>
      <c r="S41" s="54"/>
      <c r="T41" s="55">
        <f>IF(E41="","",SUM(E41:S41)+(COUNTIF(E41:S41,"5*")*5))</f>
        <v>15</v>
      </c>
      <c r="U41" s="236"/>
      <c r="V41" s="56"/>
      <c r="W41" s="57"/>
      <c r="X41" s="57"/>
      <c r="Y41" s="57"/>
      <c r="Z41" s="57"/>
      <c r="AA41" s="57"/>
      <c r="AB41" s="58"/>
      <c r="AC41" s="59"/>
    </row>
    <row r="42" spans="1:29" ht="18.75" thickBot="1" x14ac:dyDescent="0.3">
      <c r="A42" s="225"/>
      <c r="B42" s="97"/>
      <c r="C42" s="98"/>
      <c r="D42" s="99"/>
      <c r="E42" s="74">
        <v>0</v>
      </c>
      <c r="F42" s="74">
        <v>3</v>
      </c>
      <c r="G42" s="74">
        <v>0</v>
      </c>
      <c r="H42" s="74">
        <v>2</v>
      </c>
      <c r="I42" s="74">
        <v>5</v>
      </c>
      <c r="J42" s="74">
        <v>3</v>
      </c>
      <c r="K42" s="74">
        <v>0</v>
      </c>
      <c r="L42" s="74">
        <v>0</v>
      </c>
      <c r="M42" s="74">
        <v>3</v>
      </c>
      <c r="N42" s="74">
        <v>1</v>
      </c>
      <c r="O42" s="76"/>
      <c r="P42" s="76"/>
      <c r="Q42" s="76"/>
      <c r="R42" s="76"/>
      <c r="S42" s="76"/>
      <c r="T42" s="77">
        <f>IF(E42="","",SUM(E42:S42)+(COUNTIF(E42:S42,"5*")*5))</f>
        <v>17</v>
      </c>
      <c r="U42" s="236"/>
      <c r="V42" s="129">
        <v>0.53263888888888888</v>
      </c>
      <c r="W42" s="40" t="s">
        <v>3</v>
      </c>
      <c r="X42" s="41"/>
      <c r="Y42" s="41"/>
      <c r="Z42" s="42"/>
      <c r="AA42" s="42"/>
      <c r="AB42" s="43"/>
      <c r="AC42" s="44" t="str">
        <f>TEXT( (V43-V42+0.00000000000001),"[hh].mm.ss")</f>
        <v>05.00.00</v>
      </c>
    </row>
    <row r="43" spans="1:29" ht="18.75" thickBot="1" x14ac:dyDescent="0.3">
      <c r="A43" s="226"/>
      <c r="B43" s="100"/>
      <c r="C43" s="101"/>
      <c r="D43" s="102"/>
      <c r="E43" s="71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3" t="str">
        <f>IF(E43="","",SUM(E43:S43)+(COUNTIF(E43:S43,"5*")*5))</f>
        <v/>
      </c>
      <c r="U43" s="237"/>
      <c r="V43" s="129">
        <v>0.74097222222222225</v>
      </c>
      <c r="W43" s="45" t="s">
        <v>12</v>
      </c>
      <c r="X43" s="46"/>
      <c r="Y43" s="46"/>
      <c r="Z43" s="47"/>
      <c r="AA43" s="48"/>
      <c r="AB43" s="49"/>
      <c r="AC43" s="50" t="str">
        <f>TEXT(IF($E41="","",(IF($E42="",T41/(15-(COUNTIF($E41:$S41,""))),(IF($E43="",(T41+T42)/(30-(COUNTIF($E41:$S41,"")+COUNTIF($E42:$S42,""))), (T41+T42+T43)/(45-(COUNTIF($E41:$S41,"")+COUNTIF($E42:$S42,"")+COUNTIF($E43:$S43,"")))))))),"0,00")</f>
        <v>1,60</v>
      </c>
    </row>
    <row r="44" spans="1:29" ht="15" customHeight="1" thickBot="1" x14ac:dyDescent="0.3">
      <c r="A44" s="223"/>
      <c r="B44" s="94"/>
      <c r="C44" s="95"/>
      <c r="D44" s="96"/>
      <c r="E44" s="74">
        <v>0</v>
      </c>
      <c r="F44" s="74">
        <v>2</v>
      </c>
      <c r="G44" s="74">
        <v>0</v>
      </c>
      <c r="H44" s="74">
        <v>0</v>
      </c>
      <c r="I44" s="74">
        <v>0</v>
      </c>
      <c r="J44" s="74">
        <v>0</v>
      </c>
      <c r="K44" s="74">
        <v>1</v>
      </c>
      <c r="L44" s="74">
        <v>5</v>
      </c>
      <c r="M44" s="74">
        <v>0</v>
      </c>
      <c r="N44" s="74">
        <v>0</v>
      </c>
      <c r="O44" s="60"/>
      <c r="P44" s="60"/>
      <c r="Q44" s="60"/>
      <c r="R44" s="60"/>
      <c r="S44" s="60"/>
      <c r="T44" s="61">
        <f t="shared" ref="T44:T47" si="2">IF(E44="","",SUM(E44:S44)+(COUNTIF(E44:S44,"5*")*5))</f>
        <v>8</v>
      </c>
      <c r="U44" s="235"/>
      <c r="V44" s="62">
        <f>SUM(T44:T47)+IF(ISNUMBER(U44),U44,0)+IF(ISNUMBER(U46),U46,0)+IF(ISNUMBER(U47),U47,0)</f>
        <v>36</v>
      </c>
      <c r="W44" s="51">
        <f>COUNTIF($E44:$S44,0)+COUNTIF($E45:$S45,0)+COUNTIF($E46:$S46,0)+COUNTIF($E47:$S47,0)</f>
        <v>15</v>
      </c>
      <c r="X44" s="51">
        <f>COUNTIF($E44:$S44,1)+COUNTIF($E45:$S45,1)+COUNTIF($E46:$S46,1)+COUNTIF($E47:$S47,1)</f>
        <v>8</v>
      </c>
      <c r="Y44" s="51">
        <f>COUNTIF($E44:$S44,2)+COUNTIF($E45:$S45,2)+COUNTIF($E46:$S46,2)+COUNTIF($E47:$S47,2)</f>
        <v>1</v>
      </c>
      <c r="Z44" s="51">
        <f>COUNTIF($E44:$S44,3)+COUNTIF($E45:$S45,3)+COUNTIF($E46:$S46,3)+COUNTIF($E47:$S47,3)</f>
        <v>2</v>
      </c>
      <c r="AA44" s="51">
        <f>COUNTIF($E44:$S44,5)+COUNTIF($E45:$S45,5)+COUNTIF($E46:$S46,5)+COUNTIF($E47:$S47,5)</f>
        <v>4</v>
      </c>
      <c r="AB44" s="52">
        <f>COUNTIF($E44:$S44,"5*")+COUNTIF($E45:$S45,"5*")+COUNTIF($E46:$S46,"5*")</f>
        <v>0</v>
      </c>
      <c r="AC44" s="108">
        <f>COUNTIF($E44:$S44,20)+COUNTIF($E45:$S45,20)+COUNTIF($E46:$S46,20)</f>
        <v>0</v>
      </c>
    </row>
    <row r="45" spans="1:29" ht="15.75" customHeight="1" thickBot="1" x14ac:dyDescent="0.3">
      <c r="A45" s="224">
        <v>209</v>
      </c>
      <c r="B45" s="97" t="s">
        <v>127</v>
      </c>
      <c r="C45" s="98"/>
      <c r="D45" s="99" t="s">
        <v>23</v>
      </c>
      <c r="E45" s="74">
        <v>0</v>
      </c>
      <c r="F45" s="74">
        <v>5</v>
      </c>
      <c r="G45" s="74">
        <v>1</v>
      </c>
      <c r="H45" s="74">
        <v>0</v>
      </c>
      <c r="I45" s="74">
        <v>5</v>
      </c>
      <c r="J45" s="74">
        <v>5</v>
      </c>
      <c r="K45" s="74">
        <v>1</v>
      </c>
      <c r="L45" s="74">
        <v>3</v>
      </c>
      <c r="M45" s="74">
        <v>1</v>
      </c>
      <c r="N45" s="74">
        <v>0</v>
      </c>
      <c r="O45" s="54"/>
      <c r="P45" s="54"/>
      <c r="Q45" s="54"/>
      <c r="R45" s="54"/>
      <c r="S45" s="54"/>
      <c r="T45" s="55">
        <f t="shared" si="2"/>
        <v>21</v>
      </c>
      <c r="U45" s="236"/>
      <c r="V45" s="56"/>
      <c r="W45" s="57"/>
      <c r="X45" s="57"/>
      <c r="Y45" s="57"/>
      <c r="Z45" s="57"/>
      <c r="AA45" s="57"/>
      <c r="AB45" s="58"/>
      <c r="AC45" s="109"/>
    </row>
    <row r="46" spans="1:29" ht="16.5" customHeight="1" thickBot="1" x14ac:dyDescent="0.3">
      <c r="A46" s="225"/>
      <c r="B46" s="128"/>
      <c r="C46" s="98"/>
      <c r="D46" s="99"/>
      <c r="E46" s="74">
        <v>0</v>
      </c>
      <c r="F46" s="74">
        <v>1</v>
      </c>
      <c r="G46" s="74">
        <v>0</v>
      </c>
      <c r="H46" s="74">
        <v>0</v>
      </c>
      <c r="I46" s="74">
        <v>3</v>
      </c>
      <c r="J46" s="74">
        <v>1</v>
      </c>
      <c r="K46" s="74">
        <v>0</v>
      </c>
      <c r="L46" s="74">
        <v>1</v>
      </c>
      <c r="M46" s="74">
        <v>1</v>
      </c>
      <c r="N46" s="74">
        <v>0</v>
      </c>
      <c r="O46" s="76"/>
      <c r="P46" s="76"/>
      <c r="Q46" s="76"/>
      <c r="R46" s="76"/>
      <c r="S46" s="76"/>
      <c r="T46" s="77">
        <f t="shared" si="2"/>
        <v>7</v>
      </c>
      <c r="U46" s="236"/>
      <c r="V46" s="129">
        <v>0.53333333333333333</v>
      </c>
      <c r="W46" s="40" t="s">
        <v>3</v>
      </c>
      <c r="X46" s="41"/>
      <c r="Y46" s="41"/>
      <c r="Z46" s="42"/>
      <c r="AA46" s="42"/>
      <c r="AB46" s="43"/>
      <c r="AC46" s="110" t="str">
        <f>TEXT( (V47-V46+0.00000000000001),"[hh].mm.ss")</f>
        <v>05.41.00</v>
      </c>
    </row>
    <row r="47" spans="1:29" ht="16.5" customHeight="1" thickBot="1" x14ac:dyDescent="0.3">
      <c r="A47" s="226"/>
      <c r="B47" s="100"/>
      <c r="C47" s="101"/>
      <c r="D47" s="102"/>
      <c r="E47" s="71"/>
      <c r="F47" s="72"/>
      <c r="G47" s="72"/>
      <c r="H47" s="72"/>
      <c r="I47" s="72"/>
      <c r="J47" s="72"/>
      <c r="K47" s="72"/>
      <c r="L47" s="72"/>
      <c r="M47" s="72"/>
      <c r="N47" s="72"/>
      <c r="O47" s="81"/>
      <c r="P47" s="81"/>
      <c r="Q47" s="81"/>
      <c r="R47" s="81"/>
      <c r="S47" s="81"/>
      <c r="T47" s="82" t="str">
        <f t="shared" si="2"/>
        <v/>
      </c>
      <c r="U47" s="237"/>
      <c r="V47" s="129">
        <v>0.77013888888888893</v>
      </c>
      <c r="W47" s="45" t="s">
        <v>12</v>
      </c>
      <c r="X47" s="46"/>
      <c r="Y47" s="46"/>
      <c r="Z47" s="47"/>
      <c r="AA47" s="48"/>
      <c r="AB47" s="49"/>
      <c r="AC47" s="111" t="str">
        <f>TEXT(IF($E45="","",(IF($E46="",T45/(15-(COUNTIF($E45:$S45,""))),(IF($E47="",(T45+T46)/(30-(COUNTIF($E45:$S45,"")+COUNTIF($E46:$S46,""))), (T45+T46+T47)/(45-(COUNTIF($E45:$S45,"")+COUNTIF($E46:$S46,"")+COUNTIF($E47:$S47,"")))))))),"0,00")</f>
        <v>1,40</v>
      </c>
    </row>
    <row r="48" spans="1:29" ht="15" customHeight="1" thickBot="1" x14ac:dyDescent="0.3">
      <c r="A48" s="223"/>
      <c r="B48" s="94"/>
      <c r="C48" s="95"/>
      <c r="D48" s="96"/>
      <c r="E48" s="74">
        <v>2</v>
      </c>
      <c r="F48" s="74">
        <v>3</v>
      </c>
      <c r="G48" s="74">
        <v>3</v>
      </c>
      <c r="H48" s="74">
        <v>5</v>
      </c>
      <c r="I48" s="74">
        <v>5</v>
      </c>
      <c r="J48" s="74">
        <v>1</v>
      </c>
      <c r="K48" s="74">
        <v>0</v>
      </c>
      <c r="L48" s="74">
        <v>3</v>
      </c>
      <c r="M48" s="74">
        <v>2</v>
      </c>
      <c r="N48" s="74">
        <v>3</v>
      </c>
      <c r="O48" s="60"/>
      <c r="P48" s="60"/>
      <c r="Q48" s="60"/>
      <c r="R48" s="60"/>
      <c r="S48" s="60"/>
      <c r="T48" s="61">
        <f>IF(E48="","",SUM(E48:S48)+(COUNTIF(E48:S48,"5*")*5))</f>
        <v>27</v>
      </c>
      <c r="U48" s="235"/>
      <c r="V48" s="62">
        <f>SUM(T48:T51)+IF(ISNUMBER(U48),U48,0)+IF(ISNUMBER(U50),U50,0)+IF(ISNUMBER(U51),U51,0)</f>
        <v>91</v>
      </c>
      <c r="W48" s="51">
        <f>COUNTIF($E48:$S48,0)+COUNTIF($E49:$S49,0)+COUNTIF($E50:$S50,0)+COUNTIF($E51:$S51,0)</f>
        <v>4</v>
      </c>
      <c r="X48" s="51">
        <f>COUNTIF($E48:$S48,1)+COUNTIF($E49:$S49,1)+COUNTIF($E50:$S50,1)+COUNTIF($E51:$S51,1)</f>
        <v>1</v>
      </c>
      <c r="Y48" s="51">
        <f>COUNTIF($E48:$S48,2)+COUNTIF($E49:$S49,2)+COUNTIF($E50:$S50,2)+COUNTIF($E51:$S51,2)</f>
        <v>3</v>
      </c>
      <c r="Z48" s="51">
        <f>COUNTIF($E48:$S48,3)+COUNTIF($E49:$S49,3)+COUNTIF($E50:$S50,3)+COUNTIF($E51:$S51,3)</f>
        <v>13</v>
      </c>
      <c r="AA48" s="51">
        <f>COUNTIF($E48:$S48,5)+COUNTIF($E49:$S49,5)+COUNTIF($E50:$S50,5)+COUNTIF($E51:$S51,5)</f>
        <v>9</v>
      </c>
      <c r="AB48" s="52">
        <f>COUNTIF($E48:$S48,"5*")+COUNTIF($E49:$S49,"5*")+COUNTIF($E50:$S50,"5*")</f>
        <v>0</v>
      </c>
      <c r="AC48" s="53">
        <f>COUNTIF($E48:$S48,20)+COUNTIF($E49:$S49,20)+COUNTIF($E50:$S50,20)</f>
        <v>0</v>
      </c>
    </row>
    <row r="49" spans="1:29" ht="15.75" customHeight="1" thickBot="1" x14ac:dyDescent="0.3">
      <c r="A49" s="224">
        <v>210</v>
      </c>
      <c r="B49" s="97" t="s">
        <v>126</v>
      </c>
      <c r="C49" s="98"/>
      <c r="D49" s="99" t="s">
        <v>23</v>
      </c>
      <c r="E49" s="74">
        <v>3</v>
      </c>
      <c r="F49" s="74">
        <v>5</v>
      </c>
      <c r="G49" s="74">
        <v>3</v>
      </c>
      <c r="H49" s="74">
        <v>5</v>
      </c>
      <c r="I49" s="74">
        <v>5</v>
      </c>
      <c r="J49" s="74">
        <v>3</v>
      </c>
      <c r="K49" s="74">
        <v>0</v>
      </c>
      <c r="L49" s="74">
        <v>5</v>
      </c>
      <c r="M49" s="74">
        <v>5</v>
      </c>
      <c r="N49" s="74">
        <v>5</v>
      </c>
      <c r="O49" s="54"/>
      <c r="P49" s="54"/>
      <c r="Q49" s="54"/>
      <c r="R49" s="54"/>
      <c r="S49" s="54"/>
      <c r="T49" s="55">
        <f>IF(E49="","",SUM(E49:S49)+(COUNTIF(E49:S49,"5*")*5))</f>
        <v>39</v>
      </c>
      <c r="U49" s="236"/>
      <c r="V49" s="56"/>
      <c r="W49" s="57"/>
      <c r="X49" s="57"/>
      <c r="Y49" s="57"/>
      <c r="Z49" s="57"/>
      <c r="AA49" s="57"/>
      <c r="AB49" s="58"/>
      <c r="AC49" s="59"/>
    </row>
    <row r="50" spans="1:29" ht="16.5" customHeight="1" thickBot="1" x14ac:dyDescent="0.3">
      <c r="A50" s="225"/>
      <c r="B50" s="97"/>
      <c r="C50" s="98"/>
      <c r="D50" s="99"/>
      <c r="E50" s="74">
        <v>0</v>
      </c>
      <c r="F50" s="74">
        <v>3</v>
      </c>
      <c r="G50" s="74">
        <v>2</v>
      </c>
      <c r="H50" s="74">
        <v>5</v>
      </c>
      <c r="I50" s="74">
        <v>3</v>
      </c>
      <c r="J50" s="74">
        <v>3</v>
      </c>
      <c r="K50" s="74">
        <v>0</v>
      </c>
      <c r="L50" s="74">
        <v>3</v>
      </c>
      <c r="M50" s="74">
        <v>3</v>
      </c>
      <c r="N50" s="74">
        <v>3</v>
      </c>
      <c r="O50" s="76"/>
      <c r="P50" s="76"/>
      <c r="Q50" s="76"/>
      <c r="R50" s="76"/>
      <c r="S50" s="76"/>
      <c r="T50" s="77">
        <f>IF(E50="","",SUM(E50:S50)+(COUNTIF(E50:S50,"5*")*5))</f>
        <v>25</v>
      </c>
      <c r="U50" s="236"/>
      <c r="V50" s="129">
        <v>0.53402777777777777</v>
      </c>
      <c r="W50" s="40" t="s">
        <v>3</v>
      </c>
      <c r="X50" s="41"/>
      <c r="Y50" s="41"/>
      <c r="Z50" s="42"/>
      <c r="AA50" s="42"/>
      <c r="AB50" s="43"/>
      <c r="AC50" s="44" t="str">
        <f>TEXT( (V51-V50+0.00000000000001),"[hh].mm.ss")</f>
        <v>05.41.00</v>
      </c>
    </row>
    <row r="51" spans="1:29" ht="16.5" customHeight="1" thickBot="1" x14ac:dyDescent="0.3">
      <c r="A51" s="226"/>
      <c r="B51" s="100"/>
      <c r="C51" s="101"/>
      <c r="D51" s="102"/>
      <c r="E51" s="71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3" t="str">
        <f>IF(E51="","",SUM(E51:S51)+(COUNTIF(E51:S51,"5*")*5))</f>
        <v/>
      </c>
      <c r="U51" s="237"/>
      <c r="V51" s="129">
        <v>0.77083333333333337</v>
      </c>
      <c r="W51" s="45" t="s">
        <v>12</v>
      </c>
      <c r="X51" s="46"/>
      <c r="Y51" s="46"/>
      <c r="Z51" s="47"/>
      <c r="AA51" s="48"/>
      <c r="AB51" s="49"/>
      <c r="AC51" s="50" t="str">
        <f>TEXT(IF($E49="","",(IF($E50="",T49/(15-(COUNTIF($E49:$S49,""))),(IF($E51="",(T49+T50)/(30-(COUNTIF($E49:$S49,"")+COUNTIF($E50:$S50,""))), (T49+T50+T51)/(45-(COUNTIF($E49:$S49,"")+COUNTIF($E50:$S50,"")+COUNTIF($E51:$S51,"")))))))),"0,00")</f>
        <v>3,20</v>
      </c>
    </row>
    <row r="52" spans="1:29" ht="15" customHeight="1" thickBot="1" x14ac:dyDescent="0.3">
      <c r="A52" s="223"/>
      <c r="B52" s="94"/>
      <c r="C52" s="95"/>
      <c r="D52" s="96"/>
      <c r="E52" s="74">
        <v>0</v>
      </c>
      <c r="F52" s="74">
        <v>3</v>
      </c>
      <c r="G52" s="74">
        <v>0</v>
      </c>
      <c r="H52" s="74">
        <v>5</v>
      </c>
      <c r="I52" s="74">
        <v>3</v>
      </c>
      <c r="J52" s="74">
        <v>5</v>
      </c>
      <c r="K52" s="74">
        <v>0</v>
      </c>
      <c r="L52" s="74">
        <v>1</v>
      </c>
      <c r="M52" s="74">
        <v>1</v>
      </c>
      <c r="N52" s="74">
        <v>1</v>
      </c>
      <c r="O52" s="60"/>
      <c r="P52" s="60"/>
      <c r="Q52" s="60"/>
      <c r="R52" s="60"/>
      <c r="S52" s="60"/>
      <c r="T52" s="61">
        <f t="shared" ref="T52:T71" si="3">IF(E52="","",SUM(E52:S52)+(COUNTIF(E52:S52,"5*")*5))</f>
        <v>19</v>
      </c>
      <c r="U52" s="235"/>
      <c r="V52" s="62">
        <f>SUM(T52:T55)+IF(ISNUMBER(U52),U52,0)+IF(ISNUMBER(U54),U54,0)+IF(ISNUMBER(U55),U55,0)</f>
        <v>50</v>
      </c>
      <c r="W52" s="51">
        <f>COUNTIF($E52:$S52,0)+COUNTIF($E53:$S53,0)+COUNTIF($E54:$S54,0)+COUNTIF($E55:$S55,0)</f>
        <v>9</v>
      </c>
      <c r="X52" s="51">
        <f>COUNTIF($E52:$S52,1)+COUNTIF($E53:$S53,1)+COUNTIF($E54:$S54,1)+COUNTIF($E55:$S55,1)</f>
        <v>7</v>
      </c>
      <c r="Y52" s="51">
        <f>COUNTIF($E52:$S52,2)+COUNTIF($E53:$S53,2)+COUNTIF($E54:$S54,2)+COUNTIF($E55:$S55,2)</f>
        <v>5</v>
      </c>
      <c r="Z52" s="51">
        <f>COUNTIF($E52:$S52,3)+COUNTIF($E53:$S53,3)+COUNTIF($E54:$S54,3)+COUNTIF($E55:$S55,3)</f>
        <v>6</v>
      </c>
      <c r="AA52" s="51">
        <f>COUNTIF($E52:$S52,5)+COUNTIF($E53:$S53,5)+COUNTIF($E54:$S54,5)+COUNTIF($E55:$S55,5)</f>
        <v>3</v>
      </c>
      <c r="AB52" s="52">
        <f>COUNTIF($E52:$S52,"5*")+COUNTIF($E53:$S53,"5*")+COUNTIF($E54:$S54,"5*")</f>
        <v>0</v>
      </c>
      <c r="AC52" s="53">
        <f>COUNTIF($E52:$S52,20)+COUNTIF($E53:$S53,20)+COUNTIF($E54:$S54,20)</f>
        <v>0</v>
      </c>
    </row>
    <row r="53" spans="1:29" ht="15.75" customHeight="1" thickBot="1" x14ac:dyDescent="0.3">
      <c r="A53" s="224">
        <v>211</v>
      </c>
      <c r="B53" s="97" t="s">
        <v>125</v>
      </c>
      <c r="C53" s="98"/>
      <c r="D53" s="99" t="s">
        <v>23</v>
      </c>
      <c r="E53" s="74">
        <v>0</v>
      </c>
      <c r="F53" s="74">
        <v>3</v>
      </c>
      <c r="G53" s="74">
        <v>2</v>
      </c>
      <c r="H53" s="74">
        <v>0</v>
      </c>
      <c r="I53" s="74">
        <v>5</v>
      </c>
      <c r="J53" s="74">
        <v>2</v>
      </c>
      <c r="K53" s="74">
        <v>0</v>
      </c>
      <c r="L53" s="74">
        <v>2</v>
      </c>
      <c r="M53" s="74">
        <v>1</v>
      </c>
      <c r="N53" s="74">
        <v>1</v>
      </c>
      <c r="O53" s="54"/>
      <c r="P53" s="54"/>
      <c r="Q53" s="54"/>
      <c r="R53" s="54"/>
      <c r="S53" s="54"/>
      <c r="T53" s="55">
        <f t="shared" si="3"/>
        <v>16</v>
      </c>
      <c r="U53" s="236"/>
      <c r="V53" s="56"/>
      <c r="W53" s="57"/>
      <c r="X53" s="57"/>
      <c r="Y53" s="57"/>
      <c r="Z53" s="57"/>
      <c r="AA53" s="57"/>
      <c r="AB53" s="58"/>
      <c r="AC53" s="59"/>
    </row>
    <row r="54" spans="1:29" ht="16.5" customHeight="1" thickBot="1" x14ac:dyDescent="0.3">
      <c r="A54" s="225"/>
      <c r="B54" s="97"/>
      <c r="C54" s="98"/>
      <c r="D54" s="99"/>
      <c r="E54" s="74">
        <v>0</v>
      </c>
      <c r="F54" s="74">
        <v>3</v>
      </c>
      <c r="G54" s="74">
        <v>0</v>
      </c>
      <c r="H54" s="74">
        <v>2</v>
      </c>
      <c r="I54" s="74">
        <v>3</v>
      </c>
      <c r="J54" s="74">
        <v>2</v>
      </c>
      <c r="K54" s="74">
        <v>0</v>
      </c>
      <c r="L54" s="74">
        <v>3</v>
      </c>
      <c r="M54" s="74">
        <v>1</v>
      </c>
      <c r="N54" s="74">
        <v>1</v>
      </c>
      <c r="O54" s="76"/>
      <c r="P54" s="76"/>
      <c r="Q54" s="76"/>
      <c r="R54" s="76"/>
      <c r="S54" s="76"/>
      <c r="T54" s="77">
        <f t="shared" si="3"/>
        <v>15</v>
      </c>
      <c r="U54" s="236"/>
      <c r="V54" s="129">
        <v>0.53472222222222221</v>
      </c>
      <c r="W54" s="40" t="s">
        <v>3</v>
      </c>
      <c r="X54" s="41"/>
      <c r="Y54" s="41"/>
      <c r="Z54" s="42"/>
      <c r="AA54" s="42"/>
      <c r="AB54" s="43"/>
      <c r="AC54" s="44" t="str">
        <f>TEXT( (V55-V54+0.00000000000001),"[hh].mm.ss")</f>
        <v>05.40.00</v>
      </c>
    </row>
    <row r="55" spans="1:29" ht="16.5" customHeight="1" thickBot="1" x14ac:dyDescent="0.3">
      <c r="A55" s="226"/>
      <c r="B55" s="100"/>
      <c r="C55" s="101"/>
      <c r="D55" s="102"/>
      <c r="E55" s="71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3" t="str">
        <f t="shared" si="3"/>
        <v/>
      </c>
      <c r="U55" s="237"/>
      <c r="V55" s="129">
        <v>0.77083333333333337</v>
      </c>
      <c r="W55" s="45" t="s">
        <v>12</v>
      </c>
      <c r="X55" s="46"/>
      <c r="Y55" s="46"/>
      <c r="Z55" s="47"/>
      <c r="AA55" s="48"/>
      <c r="AB55" s="49"/>
      <c r="AC55" s="50" t="str">
        <f>TEXT(IF($E53="","",(IF($E54="",T53/(15-(COUNTIF($E53:$S53,""))),(IF($E55="",(T53+T54)/(30-(COUNTIF($E53:$S53,"")+COUNTIF($E54:$S54,""))), (T53+T54+T55)/(45-(COUNTIF($E53:$S53,"")+COUNTIF($E54:$S54,"")+COUNTIF($E55:$S55,"")))))))),"0,00")</f>
        <v>1,55</v>
      </c>
    </row>
    <row r="56" spans="1:29" ht="15" customHeight="1" thickBot="1" x14ac:dyDescent="0.3">
      <c r="A56" s="223"/>
      <c r="B56" s="94"/>
      <c r="C56" s="95"/>
      <c r="D56" s="96"/>
      <c r="E56" s="74">
        <v>0</v>
      </c>
      <c r="F56" s="74">
        <v>3</v>
      </c>
      <c r="G56" s="74">
        <v>1</v>
      </c>
      <c r="H56" s="74">
        <v>5</v>
      </c>
      <c r="I56" s="74">
        <v>5</v>
      </c>
      <c r="J56" s="74">
        <v>3</v>
      </c>
      <c r="K56" s="74">
        <v>0</v>
      </c>
      <c r="L56" s="74">
        <v>0</v>
      </c>
      <c r="M56" s="74">
        <v>1</v>
      </c>
      <c r="N56" s="74">
        <v>0</v>
      </c>
      <c r="O56" s="60"/>
      <c r="P56" s="60"/>
      <c r="Q56" s="60"/>
      <c r="R56" s="60"/>
      <c r="S56" s="60"/>
      <c r="T56" s="61">
        <f t="shared" si="3"/>
        <v>18</v>
      </c>
      <c r="U56" s="235"/>
      <c r="V56" s="62">
        <f>SUM(T56:T59)+IF(ISNUMBER(U56),U56,0)+IF(ISNUMBER(U58),U58,0)+IF(ISNUMBER(U59),U59,0)</f>
        <v>36</v>
      </c>
      <c r="W56" s="51">
        <f>COUNTIF($E56:$S56,0)+COUNTIF($E57:$S57,0)+COUNTIF($E58:$S58,0)+COUNTIF($E59:$S59,0)</f>
        <v>14</v>
      </c>
      <c r="X56" s="51">
        <f>COUNTIF($E56:$S56,1)+COUNTIF($E57:$S57,1)+COUNTIF($E58:$S58,1)+COUNTIF($E59:$S59,1)</f>
        <v>6</v>
      </c>
      <c r="Y56" s="51">
        <f>COUNTIF($E56:$S56,2)+COUNTIF($E57:$S57,2)+COUNTIF($E58:$S58,2)+COUNTIF($E59:$S59,2)</f>
        <v>4</v>
      </c>
      <c r="Z56" s="51">
        <f>COUNTIF($E56:$S56,3)+COUNTIF($E57:$S57,3)+COUNTIF($E58:$S58,3)+COUNTIF($E59:$S59,3)</f>
        <v>4</v>
      </c>
      <c r="AA56" s="51">
        <f>COUNTIF($E56:$S56,5)+COUNTIF($E57:$S57,5)+COUNTIF($E58:$S58,5)+COUNTIF($E59:$S59,5)</f>
        <v>2</v>
      </c>
      <c r="AB56" s="52">
        <f>COUNTIF($E56:$S56,"5*")+COUNTIF($E57:$S57,"5*")+COUNTIF($E58:$S58,"5*")</f>
        <v>0</v>
      </c>
      <c r="AC56" s="53">
        <f>COUNTIF($E56:$S56,20)+COUNTIF($E57:$S57,20)+COUNTIF($E58:$S58,20)</f>
        <v>0</v>
      </c>
    </row>
    <row r="57" spans="1:29" ht="15.75" customHeight="1" thickBot="1" x14ac:dyDescent="0.3">
      <c r="A57" s="224">
        <v>212</v>
      </c>
      <c r="B57" s="97" t="s">
        <v>124</v>
      </c>
      <c r="C57" s="98" t="s">
        <v>123</v>
      </c>
      <c r="D57" s="99" t="s">
        <v>23</v>
      </c>
      <c r="E57" s="74">
        <v>0</v>
      </c>
      <c r="F57" s="74">
        <v>1</v>
      </c>
      <c r="G57" s="74">
        <v>1</v>
      </c>
      <c r="H57" s="74">
        <v>1</v>
      </c>
      <c r="I57" s="74">
        <v>2</v>
      </c>
      <c r="J57" s="74">
        <v>2</v>
      </c>
      <c r="K57" s="74">
        <v>0</v>
      </c>
      <c r="L57" s="74">
        <v>0</v>
      </c>
      <c r="M57" s="74">
        <v>1</v>
      </c>
      <c r="N57" s="74">
        <v>0</v>
      </c>
      <c r="O57" s="54"/>
      <c r="P57" s="54"/>
      <c r="Q57" s="54"/>
      <c r="R57" s="54"/>
      <c r="S57" s="54"/>
      <c r="T57" s="55">
        <f t="shared" si="3"/>
        <v>8</v>
      </c>
      <c r="U57" s="236"/>
      <c r="V57" s="56"/>
      <c r="W57" s="57"/>
      <c r="X57" s="57"/>
      <c r="Y57" s="57"/>
      <c r="Z57" s="57"/>
      <c r="AA57" s="57"/>
      <c r="AB57" s="58"/>
      <c r="AC57" s="59"/>
    </row>
    <row r="58" spans="1:29" ht="16.5" customHeight="1" thickBot="1" x14ac:dyDescent="0.3">
      <c r="A58" s="225"/>
      <c r="B58" s="97"/>
      <c r="C58" s="98"/>
      <c r="D58" s="99"/>
      <c r="E58" s="74">
        <v>0</v>
      </c>
      <c r="F58" s="74">
        <v>3</v>
      </c>
      <c r="G58" s="74">
        <v>0</v>
      </c>
      <c r="H58" s="74">
        <v>2</v>
      </c>
      <c r="I58" s="74">
        <v>2</v>
      </c>
      <c r="J58" s="74">
        <v>3</v>
      </c>
      <c r="K58" s="74">
        <v>0</v>
      </c>
      <c r="L58" s="74">
        <v>0</v>
      </c>
      <c r="M58" s="74">
        <v>0</v>
      </c>
      <c r="N58" s="74">
        <v>0</v>
      </c>
      <c r="O58" s="76"/>
      <c r="P58" s="76"/>
      <c r="Q58" s="76"/>
      <c r="R58" s="76"/>
      <c r="S58" s="76"/>
      <c r="T58" s="77">
        <f t="shared" si="3"/>
        <v>10</v>
      </c>
      <c r="U58" s="236"/>
      <c r="V58" s="129">
        <v>0.53541666666666665</v>
      </c>
      <c r="W58" s="40" t="s">
        <v>3</v>
      </c>
      <c r="X58" s="41"/>
      <c r="Y58" s="41"/>
      <c r="Z58" s="42"/>
      <c r="AA58" s="42"/>
      <c r="AB58" s="43"/>
      <c r="AC58" s="44" t="str">
        <f>TEXT( (V59-V58+0.00000000000001),"[hh].mm.ss")</f>
        <v>05.23.00</v>
      </c>
    </row>
    <row r="59" spans="1:29" ht="16.5" customHeight="1" thickBot="1" x14ac:dyDescent="0.3">
      <c r="A59" s="226"/>
      <c r="B59" s="100"/>
      <c r="C59" s="101"/>
      <c r="D59" s="102"/>
      <c r="E59" s="71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3" t="str">
        <f t="shared" si="3"/>
        <v/>
      </c>
      <c r="U59" s="237"/>
      <c r="V59" s="129">
        <v>0.7597222222222223</v>
      </c>
      <c r="W59" s="45" t="s">
        <v>12</v>
      </c>
      <c r="X59" s="46"/>
      <c r="Y59" s="46"/>
      <c r="Z59" s="47"/>
      <c r="AA59" s="48"/>
      <c r="AB59" s="49"/>
      <c r="AC59" s="50" t="str">
        <f>TEXT(IF($E57="","",(IF($E58="",T57/(15-(COUNTIF($E57:$S57,""))),(IF($E59="",(T57+T58)/(30-(COUNTIF($E57:$S57,"")+COUNTIF($E58:$S58,""))), (T57+T58+T59)/(45-(COUNTIF($E57:$S57,"")+COUNTIF($E58:$S58,"")+COUNTIF($E59:$S59,"")))))))),"0,00")</f>
        <v>0,90</v>
      </c>
    </row>
    <row r="60" spans="1:29" ht="15" customHeight="1" thickBot="1" x14ac:dyDescent="0.3">
      <c r="A60" s="223"/>
      <c r="B60" s="94"/>
      <c r="C60" s="95"/>
      <c r="D60" s="96"/>
      <c r="E60" s="74">
        <v>0</v>
      </c>
      <c r="F60" s="74">
        <v>1</v>
      </c>
      <c r="G60" s="74">
        <v>0</v>
      </c>
      <c r="H60" s="74">
        <v>0</v>
      </c>
      <c r="I60" s="74">
        <v>0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O60" s="60"/>
      <c r="P60" s="60"/>
      <c r="Q60" s="60"/>
      <c r="R60" s="60"/>
      <c r="S60" s="60"/>
      <c r="T60" s="61">
        <f t="shared" si="3"/>
        <v>1</v>
      </c>
      <c r="U60" s="235" t="s">
        <v>93</v>
      </c>
      <c r="V60" s="62">
        <f>SUM(T60:T63)+IF(ISNUMBER(U60),U60,0)+IF(ISNUMBER(U62),U62,0)+IF(ISNUMBER(U63),U63,0)</f>
        <v>12</v>
      </c>
      <c r="W60" s="51">
        <f>COUNTIF($E60:$S60,0)+COUNTIF($E61:$S61,0)+COUNTIF($E62:$S62,0)+COUNTIF($E63:$S63,0)</f>
        <v>21</v>
      </c>
      <c r="X60" s="51">
        <f>COUNTIF($E60:$S60,1)+COUNTIF($E61:$S61,1)+COUNTIF($E62:$S62,1)+COUNTIF($E63:$S63,1)</f>
        <v>7</v>
      </c>
      <c r="Y60" s="51">
        <f>COUNTIF($E60:$S60,2)+COUNTIF($E61:$S61,2)+COUNTIF($E62:$S62,2)+COUNTIF($E63:$S63,2)</f>
        <v>1</v>
      </c>
      <c r="Z60" s="51">
        <f>COUNTIF($E60:$S60,3)+COUNTIF($E61:$S61,3)+COUNTIF($E62:$S62,3)+COUNTIF($E63:$S63,3)</f>
        <v>1</v>
      </c>
      <c r="AA60" s="51">
        <f>COUNTIF($E60:$S60,5)+COUNTIF($E61:$S61,5)+COUNTIF($E62:$S62,5)+COUNTIF($E63:$S63,5)</f>
        <v>0</v>
      </c>
      <c r="AB60" s="52">
        <f>COUNTIF($E60:$S60,"5*")+COUNTIF($E61:$S61,"5*")+COUNTIF($E62:$S62,"5*")</f>
        <v>0</v>
      </c>
      <c r="AC60" s="53">
        <f>COUNTIF($E60:$S60,20)+COUNTIF($E61:$S61,20)+COUNTIF($E62:$S62,20)</f>
        <v>0</v>
      </c>
    </row>
    <row r="61" spans="1:29" ht="15.75" customHeight="1" thickBot="1" x14ac:dyDescent="0.3">
      <c r="A61" s="224">
        <v>213</v>
      </c>
      <c r="B61" s="97" t="s">
        <v>122</v>
      </c>
      <c r="C61" s="98" t="s">
        <v>123</v>
      </c>
      <c r="D61" s="99" t="s">
        <v>23</v>
      </c>
      <c r="E61" s="74">
        <v>0</v>
      </c>
      <c r="F61" s="74">
        <v>1</v>
      </c>
      <c r="G61" s="74">
        <v>2</v>
      </c>
      <c r="H61" s="74">
        <v>0</v>
      </c>
      <c r="I61" s="74">
        <v>0</v>
      </c>
      <c r="J61" s="74">
        <v>0</v>
      </c>
      <c r="K61" s="74">
        <v>0</v>
      </c>
      <c r="L61" s="74">
        <v>1</v>
      </c>
      <c r="M61" s="74">
        <v>0</v>
      </c>
      <c r="N61" s="74">
        <v>0</v>
      </c>
      <c r="O61" s="54"/>
      <c r="P61" s="54"/>
      <c r="Q61" s="54"/>
      <c r="R61" s="54"/>
      <c r="S61" s="54"/>
      <c r="T61" s="55">
        <f t="shared" si="3"/>
        <v>4</v>
      </c>
      <c r="U61" s="236"/>
      <c r="V61" s="56"/>
      <c r="W61" s="57"/>
      <c r="X61" s="57"/>
      <c r="Y61" s="57"/>
      <c r="Z61" s="57"/>
      <c r="AA61" s="57"/>
      <c r="AB61" s="58"/>
      <c r="AC61" s="59"/>
    </row>
    <row r="62" spans="1:29" ht="16.5" customHeight="1" thickBot="1" x14ac:dyDescent="0.3">
      <c r="A62" s="225"/>
      <c r="B62" s="97"/>
      <c r="C62" s="98"/>
      <c r="D62" s="99"/>
      <c r="E62" s="74">
        <v>0</v>
      </c>
      <c r="F62" s="74">
        <v>1</v>
      </c>
      <c r="G62" s="74">
        <v>1</v>
      </c>
      <c r="H62" s="74">
        <v>0</v>
      </c>
      <c r="I62" s="74">
        <v>3</v>
      </c>
      <c r="J62" s="74">
        <v>1</v>
      </c>
      <c r="K62" s="74">
        <v>0</v>
      </c>
      <c r="L62" s="74">
        <v>1</v>
      </c>
      <c r="M62" s="74">
        <v>0</v>
      </c>
      <c r="N62" s="74">
        <v>0</v>
      </c>
      <c r="O62" s="76"/>
      <c r="P62" s="76"/>
      <c r="Q62" s="76"/>
      <c r="R62" s="76"/>
      <c r="S62" s="76"/>
      <c r="T62" s="77">
        <f t="shared" si="3"/>
        <v>7</v>
      </c>
      <c r="U62" s="236"/>
      <c r="V62" s="129">
        <v>0.53611111111111109</v>
      </c>
      <c r="W62" s="40" t="s">
        <v>3</v>
      </c>
      <c r="X62" s="41"/>
      <c r="Y62" s="41"/>
      <c r="Z62" s="42"/>
      <c r="AA62" s="42"/>
      <c r="AB62" s="43"/>
      <c r="AC62" s="44" t="str">
        <f>TEXT( (V63-V62+0.00000000000001),"[hh].mm.ss")</f>
        <v>03.22.00</v>
      </c>
    </row>
    <row r="63" spans="1:29" ht="16.5" customHeight="1" thickBot="1" x14ac:dyDescent="0.3">
      <c r="A63" s="226"/>
      <c r="B63" s="100"/>
      <c r="C63" s="101"/>
      <c r="D63" s="102"/>
      <c r="E63" s="71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3" t="str">
        <f t="shared" si="3"/>
        <v/>
      </c>
      <c r="U63" s="237"/>
      <c r="V63" s="129">
        <v>0.67638888888888893</v>
      </c>
      <c r="W63" s="45" t="s">
        <v>12</v>
      </c>
      <c r="X63" s="46"/>
      <c r="Y63" s="46"/>
      <c r="Z63" s="47"/>
      <c r="AA63" s="48"/>
      <c r="AB63" s="49"/>
      <c r="AC63" s="50" t="str">
        <f>TEXT(IF($E61="","",(IF($E62="",T61/(15-(COUNTIF($E61:$S61,""))),(IF($E63="",(T61+T62)/(30-(COUNTIF($E61:$S61,"")+COUNTIF($E62:$S62,""))), (T61+T62+T63)/(45-(COUNTIF($E61:$S61,"")+COUNTIF($E62:$S62,"")+COUNTIF($E63:$S63,"")))))))),"0,00")</f>
        <v>0,55</v>
      </c>
    </row>
    <row r="64" spans="1:29" ht="15" customHeight="1" thickBot="1" x14ac:dyDescent="0.3">
      <c r="A64" s="223"/>
      <c r="B64" s="94"/>
      <c r="C64" s="95"/>
      <c r="D64" s="96"/>
      <c r="E64" s="74">
        <v>0</v>
      </c>
      <c r="F64" s="74">
        <v>0</v>
      </c>
      <c r="G64" s="74">
        <v>1</v>
      </c>
      <c r="H64" s="74">
        <v>0</v>
      </c>
      <c r="I64" s="74">
        <v>0</v>
      </c>
      <c r="J64" s="74">
        <v>1</v>
      </c>
      <c r="K64" s="74">
        <v>0</v>
      </c>
      <c r="L64" s="74">
        <v>0</v>
      </c>
      <c r="M64" s="74">
        <v>0</v>
      </c>
      <c r="N64" s="74">
        <v>0</v>
      </c>
      <c r="O64" s="60"/>
      <c r="P64" s="60"/>
      <c r="Q64" s="60"/>
      <c r="R64" s="60"/>
      <c r="S64" s="60"/>
      <c r="T64" s="61">
        <f t="shared" si="3"/>
        <v>2</v>
      </c>
      <c r="U64" s="235"/>
      <c r="V64" s="62">
        <f>SUM(T64:T67)+IF(ISNUMBER(U64),U64,0)+IF(ISNUMBER(U66),U66,0)+IF(ISNUMBER(U67),U67,0)</f>
        <v>15</v>
      </c>
      <c r="W64" s="51">
        <f>COUNTIF($E64:$S64,0)+COUNTIF($E65:$S65,0)+COUNTIF($E66:$S66,0)+COUNTIF($E67:$S67,0)</f>
        <v>23</v>
      </c>
      <c r="X64" s="51">
        <f>COUNTIF($E64:$S64,1)+COUNTIF($E65:$S65,1)+COUNTIF($E66:$S66,1)+COUNTIF($E67:$S67,1)</f>
        <v>3</v>
      </c>
      <c r="Y64" s="51">
        <f>COUNTIF($E64:$S64,2)+COUNTIF($E65:$S65,2)+COUNTIF($E66:$S66,2)+COUNTIF($E67:$S67,2)</f>
        <v>2</v>
      </c>
      <c r="Z64" s="51">
        <f>COUNTIF($E64:$S64,3)+COUNTIF($E65:$S65,3)+COUNTIF($E66:$S66,3)+COUNTIF($E67:$S67,3)</f>
        <v>1</v>
      </c>
      <c r="AA64" s="51">
        <f>COUNTIF($E64:$S64,5)+COUNTIF($E65:$S65,5)+COUNTIF($E66:$S66,5)+COUNTIF($E67:$S67,5)</f>
        <v>1</v>
      </c>
      <c r="AB64" s="52">
        <f>COUNTIF($E64:$S64,"5*")+COUNTIF($E65:$S65,"5*")+COUNTIF($E66:$S66,"5*")</f>
        <v>0</v>
      </c>
      <c r="AC64" s="53">
        <f>COUNTIF($E64:$S64,20)+COUNTIF($E65:$S65,20)+COUNTIF($E66:$S66,20)</f>
        <v>0</v>
      </c>
    </row>
    <row r="65" spans="1:29" ht="15.75" customHeight="1" thickBot="1" x14ac:dyDescent="0.3">
      <c r="A65" s="224">
        <v>214</v>
      </c>
      <c r="B65" s="97" t="s">
        <v>120</v>
      </c>
      <c r="C65" s="98" t="s">
        <v>121</v>
      </c>
      <c r="D65" s="99" t="s">
        <v>23</v>
      </c>
      <c r="E65" s="74">
        <v>0</v>
      </c>
      <c r="F65" s="74">
        <v>0</v>
      </c>
      <c r="G65" s="74">
        <v>1</v>
      </c>
      <c r="H65" s="74">
        <v>0</v>
      </c>
      <c r="I65" s="74">
        <v>3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  <c r="O65" s="54"/>
      <c r="P65" s="54"/>
      <c r="Q65" s="54"/>
      <c r="R65" s="54"/>
      <c r="S65" s="54"/>
      <c r="T65" s="55">
        <f t="shared" si="3"/>
        <v>4</v>
      </c>
      <c r="U65" s="236"/>
      <c r="V65" s="56"/>
      <c r="W65" s="57"/>
      <c r="X65" s="57"/>
      <c r="Y65" s="57"/>
      <c r="Z65" s="57"/>
      <c r="AA65" s="57"/>
      <c r="AB65" s="58"/>
      <c r="AC65" s="59"/>
    </row>
    <row r="66" spans="1:29" ht="16.5" customHeight="1" thickBot="1" x14ac:dyDescent="0.3">
      <c r="A66" s="225"/>
      <c r="B66" s="97"/>
      <c r="C66" s="98"/>
      <c r="D66" s="99"/>
      <c r="E66" s="74">
        <v>0</v>
      </c>
      <c r="F66" s="74">
        <v>2</v>
      </c>
      <c r="G66" s="74">
        <v>2</v>
      </c>
      <c r="H66" s="74">
        <v>0</v>
      </c>
      <c r="I66" s="74">
        <v>0</v>
      </c>
      <c r="J66" s="74">
        <v>5</v>
      </c>
      <c r="K66" s="74">
        <v>0</v>
      </c>
      <c r="L66" s="74">
        <v>0</v>
      </c>
      <c r="M66" s="74">
        <v>0</v>
      </c>
      <c r="N66" s="74">
        <v>0</v>
      </c>
      <c r="O66" s="76"/>
      <c r="P66" s="76"/>
      <c r="Q66" s="76"/>
      <c r="R66" s="76"/>
      <c r="S66" s="76"/>
      <c r="T66" s="77">
        <f t="shared" si="3"/>
        <v>9</v>
      </c>
      <c r="U66" s="236"/>
      <c r="V66" s="129">
        <v>0.53680555555555554</v>
      </c>
      <c r="W66" s="40" t="s">
        <v>3</v>
      </c>
      <c r="X66" s="41"/>
      <c r="Y66" s="41"/>
      <c r="Z66" s="42"/>
      <c r="AA66" s="42"/>
      <c r="AB66" s="43"/>
      <c r="AC66" s="44" t="str">
        <f>TEXT( (V67-V66+0.00000000000001),"[hh].mm.ss")</f>
        <v>03.21.00</v>
      </c>
    </row>
    <row r="67" spans="1:29" ht="16.5" customHeight="1" thickBot="1" x14ac:dyDescent="0.3">
      <c r="A67" s="226"/>
      <c r="B67" s="100"/>
      <c r="C67" s="101"/>
      <c r="D67" s="102"/>
      <c r="E67" s="71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3" t="str">
        <f t="shared" si="3"/>
        <v/>
      </c>
      <c r="U67" s="237"/>
      <c r="V67" s="129">
        <v>0.67638888888888893</v>
      </c>
      <c r="W67" s="45" t="s">
        <v>12</v>
      </c>
      <c r="X67" s="46"/>
      <c r="Y67" s="46"/>
      <c r="Z67" s="47"/>
      <c r="AA67" s="48"/>
      <c r="AB67" s="49"/>
      <c r="AC67" s="50" t="str">
        <f>TEXT(IF($E65="","",(IF($E66="",T65/(15-(COUNTIF($E65:$S65,""))),(IF($E67="",(T65+T66)/(30-(COUNTIF($E65:$S65,"")+COUNTIF($E66:$S66,""))), (T65+T66+T67)/(45-(COUNTIF($E65:$S65,"")+COUNTIF($E66:$S66,"")+COUNTIF($E67:$S67,"")))))))),"0,00")</f>
        <v>0,65</v>
      </c>
    </row>
    <row r="68" spans="1:29" ht="15" customHeight="1" thickBot="1" x14ac:dyDescent="0.3">
      <c r="A68" s="223"/>
      <c r="B68" s="94"/>
      <c r="C68" s="95"/>
      <c r="D68" s="96"/>
      <c r="E68" s="74">
        <v>0</v>
      </c>
      <c r="F68" s="74">
        <v>3</v>
      </c>
      <c r="G68" s="74">
        <v>1</v>
      </c>
      <c r="H68" s="74">
        <v>2</v>
      </c>
      <c r="I68" s="74">
        <v>3</v>
      </c>
      <c r="J68" s="74">
        <v>5</v>
      </c>
      <c r="K68" s="74">
        <v>0</v>
      </c>
      <c r="L68" s="74">
        <v>2</v>
      </c>
      <c r="M68" s="74">
        <v>0</v>
      </c>
      <c r="N68" s="74">
        <v>0</v>
      </c>
      <c r="O68" s="60"/>
      <c r="P68" s="60"/>
      <c r="Q68" s="60"/>
      <c r="R68" s="60"/>
      <c r="S68" s="60"/>
      <c r="T68" s="61">
        <f t="shared" si="3"/>
        <v>16</v>
      </c>
      <c r="U68" s="235"/>
      <c r="V68" s="62">
        <f>SUM(T68:T71)+IF(ISNUMBER(U68),U68,0)+IF(ISNUMBER(U70),U70,0)+IF(ISNUMBER(U71),U71,0)</f>
        <v>55</v>
      </c>
      <c r="W68" s="51">
        <f>COUNTIF($E68:$S68,0)+COUNTIF($E69:$S69,0)+COUNTIF($E70:$S70,0)+COUNTIF($E71:$S71,0)</f>
        <v>10</v>
      </c>
      <c r="X68" s="51">
        <f>COUNTIF($E68:$S68,1)+COUNTIF($E69:$S69,1)+COUNTIF($E70:$S70,1)+COUNTIF($E71:$S71,1)</f>
        <v>2</v>
      </c>
      <c r="Y68" s="51">
        <f>COUNTIF($E68:$S68,2)+COUNTIF($E69:$S69,2)+COUNTIF($E70:$S70,2)+COUNTIF($E71:$S71,2)</f>
        <v>9</v>
      </c>
      <c r="Z68" s="51">
        <f>COUNTIF($E68:$S68,3)+COUNTIF($E69:$S69,3)+COUNTIF($E70:$S70,3)+COUNTIF($E71:$S71,3)</f>
        <v>5</v>
      </c>
      <c r="AA68" s="51">
        <f>COUNTIF($E68:$S68,5)+COUNTIF($E69:$S69,5)+COUNTIF($E70:$S70,5)+COUNTIF($E71:$S71,5)</f>
        <v>4</v>
      </c>
      <c r="AB68" s="52">
        <f>COUNTIF($E68:$S68,"5*")+COUNTIF($E69:$S69,"5*")+COUNTIF($E70:$S70,"5*")</f>
        <v>0</v>
      </c>
      <c r="AC68" s="53">
        <f>COUNTIF($E68:$S68,20)+COUNTIF($E69:$S69,20)+COUNTIF($E70:$S70,20)</f>
        <v>0</v>
      </c>
    </row>
    <row r="69" spans="1:29" ht="15.75" customHeight="1" thickBot="1" x14ac:dyDescent="0.3">
      <c r="A69" s="224">
        <v>215</v>
      </c>
      <c r="B69" s="97" t="s">
        <v>119</v>
      </c>
      <c r="C69" s="98"/>
      <c r="D69" s="99" t="s">
        <v>23</v>
      </c>
      <c r="E69" s="74">
        <v>0</v>
      </c>
      <c r="F69" s="74">
        <v>2</v>
      </c>
      <c r="G69" s="74">
        <v>0</v>
      </c>
      <c r="H69" s="74">
        <v>2</v>
      </c>
      <c r="I69" s="74">
        <v>2</v>
      </c>
      <c r="J69" s="74">
        <v>5</v>
      </c>
      <c r="K69" s="74">
        <v>0</v>
      </c>
      <c r="L69" s="74">
        <v>3</v>
      </c>
      <c r="M69" s="74">
        <v>1</v>
      </c>
      <c r="N69" s="74">
        <v>2</v>
      </c>
      <c r="O69" s="54"/>
      <c r="P69" s="54"/>
      <c r="Q69" s="54"/>
      <c r="R69" s="54"/>
      <c r="S69" s="54"/>
      <c r="T69" s="55">
        <f t="shared" si="3"/>
        <v>17</v>
      </c>
      <c r="U69" s="236"/>
      <c r="V69" s="56"/>
      <c r="W69" s="57"/>
      <c r="X69" s="57"/>
      <c r="Y69" s="57"/>
      <c r="Z69" s="57"/>
      <c r="AA69" s="57"/>
      <c r="AB69" s="58"/>
      <c r="AC69" s="59"/>
    </row>
    <row r="70" spans="1:29" ht="16.5" customHeight="1" thickBot="1" x14ac:dyDescent="0.3">
      <c r="A70" s="225"/>
      <c r="B70" s="97"/>
      <c r="C70" s="98"/>
      <c r="D70" s="99"/>
      <c r="E70" s="74">
        <v>0</v>
      </c>
      <c r="F70" s="74">
        <v>2</v>
      </c>
      <c r="G70" s="74">
        <v>0</v>
      </c>
      <c r="H70" s="74">
        <v>5</v>
      </c>
      <c r="I70" s="74">
        <v>3</v>
      </c>
      <c r="J70" s="74">
        <v>3</v>
      </c>
      <c r="K70" s="74">
        <v>0</v>
      </c>
      <c r="L70" s="74">
        <v>2</v>
      </c>
      <c r="M70" s="74">
        <v>2</v>
      </c>
      <c r="N70" s="74">
        <v>5</v>
      </c>
      <c r="O70" s="76"/>
      <c r="P70" s="76"/>
      <c r="Q70" s="76"/>
      <c r="R70" s="76"/>
      <c r="S70" s="76"/>
      <c r="T70" s="77">
        <f t="shared" si="3"/>
        <v>22</v>
      </c>
      <c r="U70" s="236"/>
      <c r="V70" s="129">
        <v>0.53749999999999998</v>
      </c>
      <c r="W70" s="40" t="s">
        <v>3</v>
      </c>
      <c r="X70" s="41"/>
      <c r="Y70" s="41"/>
      <c r="Z70" s="42"/>
      <c r="AA70" s="42"/>
      <c r="AB70" s="43"/>
      <c r="AC70" s="44" t="str">
        <f>TEXT( (V71-V70+0.00000000000001),"[hh].mm.ss")</f>
        <v>05.36.00</v>
      </c>
    </row>
    <row r="71" spans="1:29" ht="16.5" customHeight="1" thickBot="1" x14ac:dyDescent="0.3">
      <c r="A71" s="226"/>
      <c r="B71" s="100"/>
      <c r="C71" s="101"/>
      <c r="D71" s="102"/>
      <c r="E71" s="71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3" t="str">
        <f t="shared" si="3"/>
        <v/>
      </c>
      <c r="U71" s="237"/>
      <c r="V71" s="129">
        <v>0.77083333333333337</v>
      </c>
      <c r="W71" s="45" t="s">
        <v>12</v>
      </c>
      <c r="X71" s="46"/>
      <c r="Y71" s="46"/>
      <c r="Z71" s="47"/>
      <c r="AA71" s="48"/>
      <c r="AB71" s="49"/>
      <c r="AC71" s="50" t="str">
        <f>TEXT(IF($E69="","",(IF($E70="",T69/(15-(COUNTIF($E69:$S69,""))),(IF($E71="",(T69+T70)/(30-(COUNTIF($E69:$S69,"")+COUNTIF($E70:$S70,""))), (T69+T70+T71)/(45-(COUNTIF($E69:$S69,"")+COUNTIF($E70:$S70,"")+COUNTIF($E71:$S71,"")))))))),"0,00")</f>
        <v>1,95</v>
      </c>
    </row>
    <row r="72" spans="1:29" ht="15" customHeight="1" thickBot="1" x14ac:dyDescent="0.3">
      <c r="A72" s="223"/>
      <c r="B72" s="94"/>
      <c r="C72" s="95"/>
      <c r="D72" s="96"/>
      <c r="E72" s="74">
        <v>2</v>
      </c>
      <c r="F72" s="74">
        <v>5</v>
      </c>
      <c r="G72" s="74">
        <v>0</v>
      </c>
      <c r="H72" s="74">
        <v>5</v>
      </c>
      <c r="I72" s="74">
        <v>5</v>
      </c>
      <c r="J72" s="74">
        <v>5</v>
      </c>
      <c r="K72" s="74">
        <v>0</v>
      </c>
      <c r="L72" s="74">
        <v>1</v>
      </c>
      <c r="M72" s="74">
        <v>0</v>
      </c>
      <c r="N72" s="74">
        <v>3</v>
      </c>
      <c r="O72" s="60"/>
      <c r="P72" s="60"/>
      <c r="Q72" s="60"/>
      <c r="R72" s="60"/>
      <c r="S72" s="60"/>
      <c r="T72" s="61">
        <f t="shared" ref="T72:T79" si="4">IF(E72="","",SUM(E72:S72)+(COUNTIF(E72:S72,"5*")*5))</f>
        <v>26</v>
      </c>
      <c r="U72" s="235"/>
      <c r="V72" s="62">
        <f>SUM(T72:T75)+IF(ISNUMBER(U72),U72,0)+IF(ISNUMBER(U74),U74,0)+IF(ISNUMBER(U75),U75,0)</f>
        <v>55</v>
      </c>
      <c r="W72" s="51">
        <f>COUNTIF($E72:$S72,0)+COUNTIF($E73:$S73,0)+COUNTIF($E74:$S74,0)+COUNTIF($E75:$S75,0)</f>
        <v>13</v>
      </c>
      <c r="X72" s="51">
        <f>COUNTIF($E72:$S72,1)+COUNTIF($E73:$S73,1)+COUNTIF($E74:$S74,1)+COUNTIF($E75:$S75,1)</f>
        <v>4</v>
      </c>
      <c r="Y72" s="51">
        <f>COUNTIF($E72:$S72,2)+COUNTIF($E73:$S73,2)+COUNTIF($E74:$S74,2)+COUNTIF($E75:$S75,2)</f>
        <v>2</v>
      </c>
      <c r="Z72" s="51">
        <f>COUNTIF($E72:$S72,3)+COUNTIF($E73:$S73,3)+COUNTIF($E74:$S74,3)+COUNTIF($E75:$S75,3)</f>
        <v>4</v>
      </c>
      <c r="AA72" s="51">
        <f>COUNTIF($E72:$S72,5)+COUNTIF($E73:$S73,5)+COUNTIF($E74:$S74,5)+COUNTIF($E75:$S75,5)</f>
        <v>7</v>
      </c>
      <c r="AB72" s="52">
        <f>COUNTIF($E72:$S72,"5*")+COUNTIF($E73:$S73,"5*")+COUNTIF($E74:$S74,"5*")</f>
        <v>0</v>
      </c>
      <c r="AC72" s="53">
        <f>COUNTIF($E72:$S72,20)+COUNTIF($E73:$S73,20)+COUNTIF($E74:$S74,20)</f>
        <v>0</v>
      </c>
    </row>
    <row r="73" spans="1:29" ht="15.75" customHeight="1" thickBot="1" x14ac:dyDescent="0.3">
      <c r="A73" s="224">
        <v>216</v>
      </c>
      <c r="B73" s="97" t="s">
        <v>118</v>
      </c>
      <c r="C73" s="98"/>
      <c r="D73" s="99" t="s">
        <v>23</v>
      </c>
      <c r="E73" s="74">
        <v>0</v>
      </c>
      <c r="F73" s="74">
        <v>3</v>
      </c>
      <c r="G73" s="74">
        <v>0</v>
      </c>
      <c r="H73" s="74">
        <v>5</v>
      </c>
      <c r="I73" s="74">
        <v>3</v>
      </c>
      <c r="J73" s="74">
        <v>0</v>
      </c>
      <c r="K73" s="74">
        <v>0</v>
      </c>
      <c r="L73" s="74">
        <v>0</v>
      </c>
      <c r="M73" s="74">
        <v>1</v>
      </c>
      <c r="N73" s="74">
        <v>0</v>
      </c>
      <c r="O73" s="54"/>
      <c r="P73" s="54"/>
      <c r="Q73" s="54"/>
      <c r="R73" s="54"/>
      <c r="S73" s="54"/>
      <c r="T73" s="55">
        <f t="shared" si="4"/>
        <v>12</v>
      </c>
      <c r="U73" s="236"/>
      <c r="V73" s="56"/>
      <c r="W73" s="57"/>
      <c r="X73" s="57"/>
      <c r="Y73" s="57"/>
      <c r="Z73" s="57"/>
      <c r="AA73" s="57"/>
      <c r="AB73" s="58"/>
      <c r="AC73" s="59"/>
    </row>
    <row r="74" spans="1:29" ht="16.5" customHeight="1" thickBot="1" x14ac:dyDescent="0.3">
      <c r="A74" s="225"/>
      <c r="B74" s="97"/>
      <c r="C74" s="98"/>
      <c r="D74" s="99"/>
      <c r="E74" s="74">
        <v>5</v>
      </c>
      <c r="F74" s="74">
        <v>3</v>
      </c>
      <c r="G74" s="74">
        <v>0</v>
      </c>
      <c r="H74" s="74">
        <v>2</v>
      </c>
      <c r="I74" s="74">
        <v>0</v>
      </c>
      <c r="J74" s="74">
        <v>0</v>
      </c>
      <c r="K74" s="74">
        <v>5</v>
      </c>
      <c r="L74" s="74">
        <v>0</v>
      </c>
      <c r="M74" s="74">
        <v>1</v>
      </c>
      <c r="N74" s="74">
        <v>1</v>
      </c>
      <c r="O74" s="76"/>
      <c r="P74" s="76"/>
      <c r="Q74" s="76"/>
      <c r="R74" s="76"/>
      <c r="S74" s="76"/>
      <c r="T74" s="77">
        <f t="shared" si="4"/>
        <v>17</v>
      </c>
      <c r="U74" s="236"/>
      <c r="V74" s="129">
        <v>0.53819444444444442</v>
      </c>
      <c r="W74" s="40" t="s">
        <v>3</v>
      </c>
      <c r="X74" s="41"/>
      <c r="Y74" s="41"/>
      <c r="Z74" s="42"/>
      <c r="AA74" s="42"/>
      <c r="AB74" s="43"/>
      <c r="AC74" s="44" t="str">
        <f>TEXT( (V75-V74+0.00000000000001),"[hh].mm.ss")</f>
        <v>05.35.00</v>
      </c>
    </row>
    <row r="75" spans="1:29" ht="16.5" customHeight="1" thickBot="1" x14ac:dyDescent="0.3">
      <c r="A75" s="226"/>
      <c r="B75" s="100"/>
      <c r="C75" s="101"/>
      <c r="D75" s="102"/>
      <c r="E75" s="71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3" t="str">
        <f t="shared" si="4"/>
        <v/>
      </c>
      <c r="U75" s="237"/>
      <c r="V75" s="129">
        <v>0.77083333333333337</v>
      </c>
      <c r="W75" s="45" t="s">
        <v>12</v>
      </c>
      <c r="X75" s="46"/>
      <c r="Y75" s="46"/>
      <c r="Z75" s="47"/>
      <c r="AA75" s="48"/>
      <c r="AB75" s="49"/>
      <c r="AC75" s="50" t="str">
        <f>TEXT(IF($E73="","",(IF($E74="",T73/(15-(COUNTIF($E73:$S73,""))),(IF($E75="",(T73+T74)/(30-(COUNTIF($E73:$S73,"")+COUNTIF($E74:$S74,""))), (T73+T74+T75)/(45-(COUNTIF($E73:$S73,"")+COUNTIF($E74:$S74,"")+COUNTIF($E75:$S75,"")))))))),"0,00")</f>
        <v>1,45</v>
      </c>
    </row>
    <row r="76" spans="1:29" ht="15" customHeight="1" thickBot="1" x14ac:dyDescent="0.3">
      <c r="A76" s="223"/>
      <c r="B76" s="94"/>
      <c r="C76" s="95"/>
      <c r="D76" s="96"/>
      <c r="E76" s="74">
        <v>0</v>
      </c>
      <c r="F76" s="74">
        <v>5</v>
      </c>
      <c r="G76" s="74">
        <v>1</v>
      </c>
      <c r="H76" s="74">
        <v>1</v>
      </c>
      <c r="I76" s="74">
        <v>0</v>
      </c>
      <c r="J76" s="74">
        <v>1</v>
      </c>
      <c r="K76" s="74">
        <v>0</v>
      </c>
      <c r="L76" s="74">
        <v>3</v>
      </c>
      <c r="M76" s="74">
        <v>0</v>
      </c>
      <c r="N76" s="74">
        <v>0</v>
      </c>
      <c r="O76" s="60"/>
      <c r="P76" s="60"/>
      <c r="Q76" s="60"/>
      <c r="R76" s="60"/>
      <c r="S76" s="60"/>
      <c r="T76" s="61">
        <f t="shared" si="4"/>
        <v>11</v>
      </c>
      <c r="U76" s="235"/>
      <c r="V76" s="62">
        <f>SUM(T76:T79)+IF(ISNUMBER(U76),U76,0)+IF(ISNUMBER(U78),U78,0)+IF(ISNUMBER(U79),U79,0)</f>
        <v>30</v>
      </c>
      <c r="W76" s="51">
        <f>COUNTIF($E76:$S76,0)+COUNTIF($E77:$S77,0)+COUNTIF($E78:$S78,0)+COUNTIF($E79:$S79,0)</f>
        <v>16</v>
      </c>
      <c r="X76" s="51">
        <f>COUNTIF($E76:$S76,1)+COUNTIF($E77:$S77,1)+COUNTIF($E78:$S78,1)+COUNTIF($E79:$S79,1)</f>
        <v>7</v>
      </c>
      <c r="Y76" s="51">
        <f>COUNTIF($E76:$S76,2)+COUNTIF($E77:$S77,2)+COUNTIF($E78:$S78,2)+COUNTIF($E79:$S79,2)</f>
        <v>2</v>
      </c>
      <c r="Z76" s="51">
        <f>COUNTIF($E76:$S76,3)+COUNTIF($E77:$S77,3)+COUNTIF($E78:$S78,3)+COUNTIF($E79:$S79,3)</f>
        <v>3</v>
      </c>
      <c r="AA76" s="51">
        <f>COUNTIF($E76:$S76,5)+COUNTIF($E77:$S77,5)+COUNTIF($E78:$S78,5)+COUNTIF($E79:$S79,5)</f>
        <v>2</v>
      </c>
      <c r="AB76" s="52">
        <f>COUNTIF($E76:$S76,"5*")+COUNTIF($E77:$S77,"5*")+COUNTIF($E78:$S78,"5*")</f>
        <v>0</v>
      </c>
      <c r="AC76" s="53">
        <f>COUNTIF($E76:$S76,20)+COUNTIF($E77:$S77,20)+COUNTIF($E78:$S78,20)</f>
        <v>0</v>
      </c>
    </row>
    <row r="77" spans="1:29" ht="15.75" customHeight="1" thickBot="1" x14ac:dyDescent="0.3">
      <c r="A77" s="224">
        <v>217</v>
      </c>
      <c r="B77" s="97" t="s">
        <v>117</v>
      </c>
      <c r="C77" s="98"/>
      <c r="D77" s="99" t="s">
        <v>90</v>
      </c>
      <c r="E77" s="74">
        <v>1</v>
      </c>
      <c r="F77" s="74">
        <v>3</v>
      </c>
      <c r="G77" s="74">
        <v>3</v>
      </c>
      <c r="H77" s="74">
        <v>2</v>
      </c>
      <c r="I77" s="74">
        <v>0</v>
      </c>
      <c r="J77" s="74">
        <v>1</v>
      </c>
      <c r="K77" s="74">
        <v>0</v>
      </c>
      <c r="L77" s="74">
        <v>2</v>
      </c>
      <c r="M77" s="74">
        <v>0</v>
      </c>
      <c r="N77" s="74">
        <v>0</v>
      </c>
      <c r="O77" s="54"/>
      <c r="P77" s="54"/>
      <c r="Q77" s="54"/>
      <c r="R77" s="54"/>
      <c r="S77" s="54"/>
      <c r="T77" s="55">
        <f t="shared" si="4"/>
        <v>12</v>
      </c>
      <c r="U77" s="236"/>
      <c r="V77" s="56"/>
      <c r="W77" s="57"/>
      <c r="X77" s="57"/>
      <c r="Y77" s="57"/>
      <c r="Z77" s="57"/>
      <c r="AA77" s="57"/>
      <c r="AB77" s="58"/>
      <c r="AC77" s="59"/>
    </row>
    <row r="78" spans="1:29" ht="16.5" customHeight="1" thickBot="1" x14ac:dyDescent="0.3">
      <c r="A78" s="225"/>
      <c r="B78" s="97"/>
      <c r="C78" s="98"/>
      <c r="D78" s="99"/>
      <c r="E78" s="74">
        <v>0</v>
      </c>
      <c r="F78" s="74">
        <v>1</v>
      </c>
      <c r="G78" s="74">
        <v>0</v>
      </c>
      <c r="H78" s="74">
        <v>1</v>
      </c>
      <c r="I78" s="74">
        <v>0</v>
      </c>
      <c r="J78" s="74">
        <v>5</v>
      </c>
      <c r="K78" s="74">
        <v>0</v>
      </c>
      <c r="L78" s="74">
        <v>0</v>
      </c>
      <c r="M78" s="74">
        <v>0</v>
      </c>
      <c r="N78" s="74">
        <v>0</v>
      </c>
      <c r="O78" s="76"/>
      <c r="P78" s="76"/>
      <c r="Q78" s="76"/>
      <c r="R78" s="76"/>
      <c r="S78" s="76"/>
      <c r="T78" s="77">
        <f t="shared" si="4"/>
        <v>7</v>
      </c>
      <c r="U78" s="236"/>
      <c r="V78" s="129">
        <v>0.53888888888888886</v>
      </c>
      <c r="W78" s="40" t="s">
        <v>3</v>
      </c>
      <c r="X78" s="41"/>
      <c r="Y78" s="41"/>
      <c r="Z78" s="42"/>
      <c r="AA78" s="42"/>
      <c r="AB78" s="43"/>
      <c r="AC78" s="44" t="str">
        <f>TEXT( (V79-V78+0.00000000000001),"[hh].mm.ss")</f>
        <v>04.11.00</v>
      </c>
    </row>
    <row r="79" spans="1:29" ht="16.5" customHeight="1" thickBot="1" x14ac:dyDescent="0.3">
      <c r="A79" s="226"/>
      <c r="B79" s="100"/>
      <c r="C79" s="101"/>
      <c r="D79" s="102"/>
      <c r="E79" s="71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3" t="str">
        <f t="shared" si="4"/>
        <v/>
      </c>
      <c r="U79" s="237"/>
      <c r="V79" s="129">
        <v>0.71319444444444446</v>
      </c>
      <c r="W79" s="45" t="s">
        <v>12</v>
      </c>
      <c r="X79" s="46"/>
      <c r="Y79" s="46"/>
      <c r="Z79" s="47"/>
      <c r="AA79" s="48"/>
      <c r="AB79" s="49"/>
      <c r="AC79" s="50" t="str">
        <f>TEXT(IF($E77="","",(IF($E78="",T77/(15-(COUNTIF($E77:$S77,""))),(IF($E79="",(T77+T78)/(30-(COUNTIF($E77:$S77,"")+COUNTIF($E78:$S78,""))), (T77+T78+T79)/(45-(COUNTIF($E77:$S77,"")+COUNTIF($E78:$S78,"")+COUNTIF($E79:$S79,"")))))))),"0,00")</f>
        <v>0,95</v>
      </c>
    </row>
  </sheetData>
  <mergeCells count="23">
    <mergeCell ref="U60:U63"/>
    <mergeCell ref="U64:U67"/>
    <mergeCell ref="U68:U71"/>
    <mergeCell ref="U72:U75"/>
    <mergeCell ref="U76:U79"/>
    <mergeCell ref="U40:U43"/>
    <mergeCell ref="U44:U47"/>
    <mergeCell ref="U48:U51"/>
    <mergeCell ref="U52:U55"/>
    <mergeCell ref="U56:U59"/>
    <mergeCell ref="U8:U11"/>
    <mergeCell ref="U24:U27"/>
    <mergeCell ref="U36:U39"/>
    <mergeCell ref="A3:AB3"/>
    <mergeCell ref="A1:C1"/>
    <mergeCell ref="D1:S1"/>
    <mergeCell ref="A2:C2"/>
    <mergeCell ref="D2:S2"/>
    <mergeCell ref="U32:U35"/>
    <mergeCell ref="U20:U23"/>
    <mergeCell ref="U28:U31"/>
    <mergeCell ref="U16:U19"/>
    <mergeCell ref="U12:U15"/>
  </mergeCells>
  <phoneticPr fontId="0" type="noConversion"/>
  <pageMargins left="0.75" right="0.75" top="0.33" bottom="0.16" header="0.4921259845" footer="0.4921259845"/>
  <pageSetup paperSize="9" scale="65" orientation="landscape" horizontalDpi="1200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46" t="s">
        <v>21</v>
      </c>
      <c r="B1" s="247"/>
      <c r="C1" s="248"/>
      <c r="D1" s="238" t="s">
        <v>83</v>
      </c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40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.75" customHeight="1" thickBot="1" x14ac:dyDescent="0.45">
      <c r="A2" s="249"/>
      <c r="B2" s="250"/>
      <c r="C2" s="251"/>
      <c r="D2" s="241" t="s">
        <v>161</v>
      </c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3"/>
      <c r="T2" s="3"/>
      <c r="U2" s="3"/>
      <c r="V2" s="3"/>
      <c r="W2" s="3"/>
      <c r="X2" s="3"/>
      <c r="Y2" s="3"/>
      <c r="Z2" s="3"/>
      <c r="AA2" s="3"/>
      <c r="AB2" s="4"/>
      <c r="AC2" s="5" t="s">
        <v>22</v>
      </c>
    </row>
    <row r="3" spans="1:29" ht="33" x14ac:dyDescent="0.6">
      <c r="A3" s="244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43617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28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29" t="s">
        <v>4</v>
      </c>
      <c r="B7" s="103" t="s">
        <v>17</v>
      </c>
      <c r="C7" s="104"/>
      <c r="D7" s="105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30"/>
      <c r="B8" s="94"/>
      <c r="C8" s="95"/>
      <c r="D8" s="96"/>
      <c r="E8" s="74">
        <v>0</v>
      </c>
      <c r="F8" s="74">
        <v>0</v>
      </c>
      <c r="G8" s="74">
        <v>0</v>
      </c>
      <c r="H8" s="74">
        <v>0</v>
      </c>
      <c r="I8" s="74">
        <v>5</v>
      </c>
      <c r="J8" s="74">
        <v>3</v>
      </c>
      <c r="K8" s="74">
        <v>0</v>
      </c>
      <c r="L8" s="74">
        <v>0</v>
      </c>
      <c r="M8" s="74">
        <v>2</v>
      </c>
      <c r="N8" s="74">
        <v>0</v>
      </c>
      <c r="O8" s="60"/>
      <c r="P8" s="60"/>
      <c r="Q8" s="60"/>
      <c r="R8" s="60"/>
      <c r="S8" s="60"/>
      <c r="T8" s="61">
        <f t="shared" ref="T8:T15" si="0">IF(E8="","",SUM(E8:S8)+(COUNTIF(E8:S8,"5*")*5))</f>
        <v>10</v>
      </c>
      <c r="U8" s="235"/>
      <c r="V8" s="62">
        <f>SUM(T8:T11)+IF(ISNUMBER(U8),U8,0)+IF(ISNUMBER(U10),U10,0)+IF(ISNUMBER(U11),U11,0)</f>
        <v>24</v>
      </c>
      <c r="W8" s="51">
        <f>COUNTIF($E8:$S8,0)+COUNTIF($E9:$S9,0)+COUNTIF($E10:$S10,0)+COUNTIF($E11:$S11,0)</f>
        <v>17</v>
      </c>
      <c r="X8" s="51">
        <f>COUNTIF($E8:$S8,1)+COUNTIF($E9:$S9,1)+COUNTIF($E10:$S10,1)+COUNTIF($E11:$S11,1)</f>
        <v>7</v>
      </c>
      <c r="Y8" s="51">
        <f>COUNTIF($E8:$S8,2)+COUNTIF($E9:$S9,2)+COUNTIF($E10:$S10,2)+COUNTIF($E11:$S11,2)</f>
        <v>3</v>
      </c>
      <c r="Z8" s="51">
        <f>COUNTIF($E8:$S8,3)+COUNTIF($E9:$S9,3)+COUNTIF($E10:$S10,3)+COUNTIF($E11:$S11,3)</f>
        <v>2</v>
      </c>
      <c r="AA8" s="51">
        <f>COUNTIF($E8:$S8,5)+COUNTIF($E9:$S9,5)+COUNTIF($E10:$S10,5)+COUNTIF($E11:$S11,5)</f>
        <v>1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31">
        <v>303</v>
      </c>
      <c r="B9" s="97" t="s">
        <v>137</v>
      </c>
      <c r="C9" s="98" t="s">
        <v>123</v>
      </c>
      <c r="D9" s="99" t="s">
        <v>106</v>
      </c>
      <c r="E9" s="74">
        <v>0</v>
      </c>
      <c r="F9" s="74">
        <v>0</v>
      </c>
      <c r="G9" s="74">
        <v>0</v>
      </c>
      <c r="H9" s="74">
        <v>1</v>
      </c>
      <c r="I9" s="74">
        <v>2</v>
      </c>
      <c r="J9" s="74">
        <v>2</v>
      </c>
      <c r="K9" s="74">
        <v>0</v>
      </c>
      <c r="L9" s="74">
        <v>0</v>
      </c>
      <c r="M9" s="74">
        <v>1</v>
      </c>
      <c r="N9" s="74">
        <v>0</v>
      </c>
      <c r="O9" s="54"/>
      <c r="P9" s="54"/>
      <c r="Q9" s="54"/>
      <c r="R9" s="54"/>
      <c r="S9" s="54"/>
      <c r="T9" s="55">
        <f t="shared" si="0"/>
        <v>6</v>
      </c>
      <c r="U9" s="236"/>
      <c r="V9" s="56"/>
      <c r="W9" s="57"/>
      <c r="X9" s="57"/>
      <c r="Y9" s="57"/>
      <c r="Z9" s="57"/>
      <c r="AA9" s="57"/>
      <c r="AB9" s="58"/>
      <c r="AC9" s="59"/>
    </row>
    <row r="10" spans="1:29" ht="16.5" thickBot="1" x14ac:dyDescent="0.3">
      <c r="A10" s="232"/>
      <c r="B10" s="97"/>
      <c r="C10" s="98"/>
      <c r="D10" s="99"/>
      <c r="E10" s="74">
        <v>1</v>
      </c>
      <c r="F10" s="74">
        <v>1</v>
      </c>
      <c r="G10" s="74">
        <v>0</v>
      </c>
      <c r="H10" s="74">
        <v>1</v>
      </c>
      <c r="I10" s="74">
        <v>3</v>
      </c>
      <c r="J10" s="74">
        <v>1</v>
      </c>
      <c r="K10" s="74">
        <v>0</v>
      </c>
      <c r="L10" s="74">
        <v>0</v>
      </c>
      <c r="M10" s="74">
        <v>1</v>
      </c>
      <c r="N10" s="74">
        <v>0</v>
      </c>
      <c r="O10" s="76"/>
      <c r="P10" s="76"/>
      <c r="Q10" s="76"/>
      <c r="R10" s="76"/>
      <c r="S10" s="76"/>
      <c r="T10" s="77">
        <f t="shared" si="0"/>
        <v>8</v>
      </c>
      <c r="U10" s="236"/>
      <c r="V10" s="78">
        <v>0.51111111111111118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05.29.00</v>
      </c>
    </row>
    <row r="11" spans="1:29" ht="16.5" thickBot="1" x14ac:dyDescent="0.3">
      <c r="A11" s="233"/>
      <c r="B11" s="100"/>
      <c r="C11" s="101"/>
      <c r="D11" s="102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 t="str">
        <f t="shared" si="0"/>
        <v/>
      </c>
      <c r="U11" s="237"/>
      <c r="V11" s="79">
        <v>0.73958333333333337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0,70</v>
      </c>
    </row>
    <row r="12" spans="1:29" ht="15.75" thickBot="1" x14ac:dyDescent="0.3">
      <c r="A12" s="230"/>
      <c r="B12" s="94"/>
      <c r="C12" s="95"/>
      <c r="D12" s="96"/>
      <c r="E12" s="74">
        <v>0</v>
      </c>
      <c r="F12" s="74">
        <v>0</v>
      </c>
      <c r="G12" s="74">
        <v>0</v>
      </c>
      <c r="H12" s="74">
        <v>5</v>
      </c>
      <c r="I12" s="74">
        <v>2</v>
      </c>
      <c r="J12" s="74">
        <v>1</v>
      </c>
      <c r="K12" s="74">
        <v>0</v>
      </c>
      <c r="L12" s="74">
        <v>0</v>
      </c>
      <c r="M12" s="74">
        <v>3</v>
      </c>
      <c r="N12" s="74">
        <v>0</v>
      </c>
      <c r="O12" s="60"/>
      <c r="P12" s="60"/>
      <c r="Q12" s="60"/>
      <c r="R12" s="60"/>
      <c r="S12" s="60"/>
      <c r="T12" s="61">
        <f t="shared" si="0"/>
        <v>11</v>
      </c>
      <c r="U12" s="235"/>
      <c r="V12" s="62">
        <f>SUM(T12:T15)+IF(ISNUMBER(U12),U12,0)+IF(ISNUMBER(U14),U14,0)+IF(ISNUMBER(U15),U15,0)</f>
        <v>19</v>
      </c>
      <c r="W12" s="51">
        <f>COUNTIF($E12:$S12,0)+COUNTIF($E13:$S13,0)+COUNTIF($E14:$S14,0)+COUNTIF($E15:$S15,0)</f>
        <v>20</v>
      </c>
      <c r="X12" s="51">
        <f>COUNTIF($E12:$S12,1)+COUNTIF($E13:$S13,1)+COUNTIF($E14:$S14,1)+COUNTIF($E15:$S15,1)</f>
        <v>5</v>
      </c>
      <c r="Y12" s="51">
        <f>COUNTIF($E12:$S12,2)+COUNTIF($E13:$S13,2)+COUNTIF($E14:$S14,2)+COUNTIF($E15:$S15,2)</f>
        <v>3</v>
      </c>
      <c r="Z12" s="51">
        <f>COUNTIF($E12:$S12,3)+COUNTIF($E13:$S13,3)+COUNTIF($E14:$S14,3)+COUNTIF($E15:$S15,3)</f>
        <v>1</v>
      </c>
      <c r="AA12" s="51">
        <f>COUNTIF($E12:$S12,5)+COUNTIF($E13:$S13,5)+COUNTIF($E14:$S14,5)+COUNTIF($E15:$S15,5)</f>
        <v>1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thickBot="1" x14ac:dyDescent="0.3">
      <c r="A13" s="231">
        <v>307</v>
      </c>
      <c r="B13" s="97" t="s">
        <v>138</v>
      </c>
      <c r="C13" s="98"/>
      <c r="D13" s="99" t="s">
        <v>106</v>
      </c>
      <c r="E13" s="74">
        <v>0</v>
      </c>
      <c r="F13" s="74">
        <v>0</v>
      </c>
      <c r="G13" s="74">
        <v>1</v>
      </c>
      <c r="H13" s="74">
        <v>2</v>
      </c>
      <c r="I13" s="74">
        <v>1</v>
      </c>
      <c r="J13" s="74">
        <v>0</v>
      </c>
      <c r="K13" s="74">
        <v>0</v>
      </c>
      <c r="L13" s="74">
        <v>0</v>
      </c>
      <c r="M13" s="74">
        <v>1</v>
      </c>
      <c r="N13" s="74">
        <v>0</v>
      </c>
      <c r="O13" s="54"/>
      <c r="P13" s="54"/>
      <c r="Q13" s="54"/>
      <c r="R13" s="54"/>
      <c r="S13" s="54"/>
      <c r="T13" s="55">
        <f t="shared" si="0"/>
        <v>5</v>
      </c>
      <c r="U13" s="236"/>
      <c r="V13" s="56"/>
      <c r="W13" s="57"/>
      <c r="X13" s="57"/>
      <c r="Y13" s="57"/>
      <c r="Z13" s="57"/>
      <c r="AA13" s="57"/>
      <c r="AB13" s="58"/>
      <c r="AC13" s="59"/>
    </row>
    <row r="14" spans="1:29" ht="16.5" thickBot="1" x14ac:dyDescent="0.3">
      <c r="A14" s="232"/>
      <c r="B14" s="97"/>
      <c r="C14" s="98"/>
      <c r="D14" s="99"/>
      <c r="E14" s="74">
        <v>0</v>
      </c>
      <c r="F14" s="74">
        <v>0</v>
      </c>
      <c r="G14" s="74">
        <v>0</v>
      </c>
      <c r="H14" s="74">
        <v>0</v>
      </c>
      <c r="I14" s="74">
        <v>2</v>
      </c>
      <c r="J14" s="74">
        <v>0</v>
      </c>
      <c r="K14" s="74">
        <v>0</v>
      </c>
      <c r="L14" s="74">
        <v>1</v>
      </c>
      <c r="M14" s="74">
        <v>0</v>
      </c>
      <c r="N14" s="74">
        <v>0</v>
      </c>
      <c r="O14" s="76"/>
      <c r="P14" s="76"/>
      <c r="Q14" s="76"/>
      <c r="R14" s="76"/>
      <c r="S14" s="76"/>
      <c r="T14" s="77">
        <f t="shared" si="0"/>
        <v>3</v>
      </c>
      <c r="U14" s="236"/>
      <c r="V14" s="78">
        <v>0.5180555555555556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04.11.00</v>
      </c>
    </row>
    <row r="15" spans="1:29" ht="16.5" thickBot="1" x14ac:dyDescent="0.3">
      <c r="A15" s="233"/>
      <c r="B15" s="100"/>
      <c r="C15" s="101"/>
      <c r="D15" s="102"/>
      <c r="E15" s="71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 t="str">
        <f t="shared" si="0"/>
        <v/>
      </c>
      <c r="U15" s="237"/>
      <c r="V15" s="79">
        <v>0.69236111111111109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0,40</v>
      </c>
    </row>
    <row r="16" spans="1:29" ht="15.75" thickBot="1" x14ac:dyDescent="0.3">
      <c r="A16" s="230"/>
      <c r="B16" s="94"/>
      <c r="C16" s="95"/>
      <c r="D16" s="96"/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60"/>
      <c r="P16" s="60"/>
      <c r="Q16" s="60"/>
      <c r="R16" s="60"/>
      <c r="S16" s="60"/>
      <c r="T16" s="61">
        <f t="shared" ref="T16:T31" si="1">IF(E16="","",SUM(E16:S16)+(COUNTIF(E16:S16,"5*")*5))</f>
        <v>0</v>
      </c>
      <c r="U16" s="235" t="s">
        <v>91</v>
      </c>
      <c r="V16" s="62">
        <f>SUM(T16:T19)+IF(ISNUMBER(U16),U16,0)+IF(ISNUMBER(U18),U18,0)+IF(ISNUMBER(U19),U19,0)</f>
        <v>1</v>
      </c>
      <c r="W16" s="51">
        <f>COUNTIF($E16:$S16,0)+COUNTIF($E17:$S17,0)+COUNTIF($E18:$S18,0)+COUNTIF($E19:$S19,0)</f>
        <v>29</v>
      </c>
      <c r="X16" s="51">
        <f>COUNTIF($E16:$S16,1)+COUNTIF($E17:$S17,1)+COUNTIF($E18:$S18,1)+COUNTIF($E19:$S19,1)</f>
        <v>1</v>
      </c>
      <c r="Y16" s="51">
        <f>COUNTIF($E16:$S16,2)+COUNTIF($E17:$S17,2)+COUNTIF($E18:$S18,2)+COUNTIF($E19:$S19,2)</f>
        <v>0</v>
      </c>
      <c r="Z16" s="51">
        <f>COUNTIF($E16:$S16,3)+COUNTIF($E17:$S17,3)+COUNTIF($E18:$S18,3)+COUNTIF($E19:$S19,3)</f>
        <v>0</v>
      </c>
      <c r="AA16" s="51">
        <f>COUNTIF($E16:$S16,5)+COUNTIF($E17:$S17,5)+COUNTIF($E18:$S18,5)+COUNTIF($E19:$S19,5)</f>
        <v>0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thickBot="1" x14ac:dyDescent="0.3">
      <c r="A17" s="231">
        <v>311</v>
      </c>
      <c r="B17" s="97" t="s">
        <v>139</v>
      </c>
      <c r="C17" s="98" t="s">
        <v>123</v>
      </c>
      <c r="D17" s="99" t="s">
        <v>106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54"/>
      <c r="P17" s="54"/>
      <c r="Q17" s="54"/>
      <c r="R17" s="54"/>
      <c r="S17" s="54"/>
      <c r="T17" s="55">
        <f t="shared" si="1"/>
        <v>0</v>
      </c>
      <c r="U17" s="236"/>
      <c r="V17" s="56"/>
      <c r="W17" s="57"/>
      <c r="X17" s="57"/>
      <c r="Y17" s="57"/>
      <c r="Z17" s="57"/>
      <c r="AA17" s="57"/>
      <c r="AB17" s="58"/>
      <c r="AC17" s="59"/>
    </row>
    <row r="18" spans="1:29" ht="16.5" thickBot="1" x14ac:dyDescent="0.3">
      <c r="A18" s="232"/>
      <c r="B18" s="97"/>
      <c r="C18" s="98"/>
      <c r="D18" s="99"/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1</v>
      </c>
      <c r="M18" s="74">
        <v>0</v>
      </c>
      <c r="N18" s="74">
        <v>0</v>
      </c>
      <c r="O18" s="76"/>
      <c r="P18" s="76"/>
      <c r="Q18" s="76"/>
      <c r="R18" s="76"/>
      <c r="S18" s="76"/>
      <c r="T18" s="77">
        <f t="shared" si="1"/>
        <v>1</v>
      </c>
      <c r="U18" s="236"/>
      <c r="V18" s="78">
        <v>0.51250000000000007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05.44.00</v>
      </c>
    </row>
    <row r="19" spans="1:29" ht="16.5" thickBot="1" x14ac:dyDescent="0.3">
      <c r="A19" s="233"/>
      <c r="B19" s="100"/>
      <c r="C19" s="101"/>
      <c r="D19" s="102"/>
      <c r="E19" s="71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3" t="str">
        <f t="shared" si="1"/>
        <v/>
      </c>
      <c r="U19" s="237"/>
      <c r="V19" s="79">
        <v>0.75138888888888899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0,05</v>
      </c>
    </row>
    <row r="20" spans="1:29" ht="15.75" thickBot="1" x14ac:dyDescent="0.3">
      <c r="A20" s="230"/>
      <c r="B20" s="94"/>
      <c r="C20" s="95"/>
      <c r="D20" s="96"/>
      <c r="E20" s="74">
        <v>0</v>
      </c>
      <c r="F20" s="74">
        <v>1</v>
      </c>
      <c r="G20" s="74">
        <v>0</v>
      </c>
      <c r="H20" s="74">
        <v>0</v>
      </c>
      <c r="I20" s="74">
        <v>1</v>
      </c>
      <c r="J20" s="74">
        <v>1</v>
      </c>
      <c r="K20" s="74">
        <v>0</v>
      </c>
      <c r="L20" s="74">
        <v>1</v>
      </c>
      <c r="M20" s="74">
        <v>3</v>
      </c>
      <c r="N20" s="74">
        <v>0</v>
      </c>
      <c r="O20" s="60"/>
      <c r="P20" s="60"/>
      <c r="Q20" s="60"/>
      <c r="R20" s="60"/>
      <c r="S20" s="60"/>
      <c r="T20" s="61">
        <f t="shared" si="1"/>
        <v>7</v>
      </c>
      <c r="U20" s="235" t="s">
        <v>93</v>
      </c>
      <c r="V20" s="62">
        <f>SUM(T20:T23)+IF(ISNUMBER(U20),U20,0)+IF(ISNUMBER(U22),U22,0)+IF(ISNUMBER(U23),U23,0)</f>
        <v>14</v>
      </c>
      <c r="W20" s="51">
        <f>COUNTIF($E20:$S20,0)+COUNTIF($E21:$S21,0)+COUNTIF($E22:$S22,0)+COUNTIF($E23:$S23,0)</f>
        <v>20</v>
      </c>
      <c r="X20" s="51">
        <f>COUNTIF($E20:$S20,1)+COUNTIF($E21:$S21,1)+COUNTIF($E22:$S22,1)+COUNTIF($E23:$S23,1)</f>
        <v>7</v>
      </c>
      <c r="Y20" s="51">
        <f>COUNTIF($E20:$S20,2)+COUNTIF($E21:$S21,2)+COUNTIF($E22:$S22,2)+COUNTIF($E23:$S23,2)</f>
        <v>2</v>
      </c>
      <c r="Z20" s="51">
        <f>COUNTIF($E20:$S20,3)+COUNTIF($E21:$S21,3)+COUNTIF($E22:$S22,3)+COUNTIF($E23:$S23,3)</f>
        <v>1</v>
      </c>
      <c r="AA20" s="51">
        <f>COUNTIF($E20:$S20,5)+COUNTIF($E21:$S21,5)+COUNTIF($E22:$S22,5)+COUNTIF($E23:$S23,5)</f>
        <v>0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thickBot="1" x14ac:dyDescent="0.3">
      <c r="A21" s="231">
        <v>319</v>
      </c>
      <c r="B21" s="97" t="s">
        <v>140</v>
      </c>
      <c r="C21" s="98" t="s">
        <v>123</v>
      </c>
      <c r="D21" s="99" t="s">
        <v>106</v>
      </c>
      <c r="E21" s="74">
        <v>0</v>
      </c>
      <c r="F21" s="74">
        <v>0</v>
      </c>
      <c r="G21" s="74">
        <v>0</v>
      </c>
      <c r="H21" s="74">
        <v>0</v>
      </c>
      <c r="I21" s="74">
        <v>2</v>
      </c>
      <c r="J21" s="74">
        <v>1</v>
      </c>
      <c r="K21" s="74">
        <v>0</v>
      </c>
      <c r="L21" s="74">
        <v>0</v>
      </c>
      <c r="M21" s="74">
        <v>1</v>
      </c>
      <c r="N21" s="74">
        <v>0</v>
      </c>
      <c r="O21" s="54"/>
      <c r="P21" s="54"/>
      <c r="Q21" s="54"/>
      <c r="R21" s="54"/>
      <c r="S21" s="54"/>
      <c r="T21" s="55">
        <f t="shared" si="1"/>
        <v>4</v>
      </c>
      <c r="U21" s="236"/>
      <c r="V21" s="56"/>
      <c r="W21" s="57"/>
      <c r="X21" s="57"/>
      <c r="Y21" s="57"/>
      <c r="Z21" s="57"/>
      <c r="AA21" s="57"/>
      <c r="AB21" s="58"/>
      <c r="AC21" s="59"/>
    </row>
    <row r="22" spans="1:29" ht="16.5" thickBot="1" x14ac:dyDescent="0.3">
      <c r="A22" s="232"/>
      <c r="B22" s="97"/>
      <c r="C22" s="98"/>
      <c r="D22" s="99"/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1</v>
      </c>
      <c r="K22" s="74">
        <v>0</v>
      </c>
      <c r="L22" s="74">
        <v>0</v>
      </c>
      <c r="M22" s="74">
        <v>2</v>
      </c>
      <c r="N22" s="74">
        <v>0</v>
      </c>
      <c r="O22" s="76"/>
      <c r="P22" s="76"/>
      <c r="Q22" s="76"/>
      <c r="R22" s="76"/>
      <c r="S22" s="76"/>
      <c r="T22" s="77">
        <f t="shared" si="1"/>
        <v>3</v>
      </c>
      <c r="U22" s="236"/>
      <c r="V22" s="78">
        <v>0.51597222222222217</v>
      </c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05.32.00</v>
      </c>
    </row>
    <row r="23" spans="1:29" ht="16.5" thickBot="1" x14ac:dyDescent="0.3">
      <c r="A23" s="233"/>
      <c r="B23" s="100"/>
      <c r="C23" s="101"/>
      <c r="D23" s="102"/>
      <c r="E23" s="71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3" t="str">
        <f t="shared" si="1"/>
        <v/>
      </c>
      <c r="U23" s="237"/>
      <c r="V23" s="79">
        <v>0.74652777777777779</v>
      </c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0,35</v>
      </c>
    </row>
    <row r="24" spans="1:29" ht="15.75" thickBot="1" x14ac:dyDescent="0.3">
      <c r="A24" s="230"/>
      <c r="B24" s="94"/>
      <c r="C24" s="95"/>
      <c r="D24" s="96"/>
      <c r="E24" s="74">
        <v>0</v>
      </c>
      <c r="F24" s="74">
        <v>0</v>
      </c>
      <c r="G24" s="74">
        <v>0</v>
      </c>
      <c r="H24" s="74">
        <v>3</v>
      </c>
      <c r="I24" s="74">
        <v>5</v>
      </c>
      <c r="J24" s="74">
        <v>0</v>
      </c>
      <c r="K24" s="74">
        <v>0</v>
      </c>
      <c r="L24" s="74">
        <v>0</v>
      </c>
      <c r="M24" s="74">
        <v>5</v>
      </c>
      <c r="N24" s="74">
        <v>0</v>
      </c>
      <c r="O24" s="60"/>
      <c r="P24" s="60"/>
      <c r="Q24" s="60"/>
      <c r="R24" s="60"/>
      <c r="S24" s="60"/>
      <c r="T24" s="61">
        <f t="shared" si="1"/>
        <v>13</v>
      </c>
      <c r="U24" s="235"/>
      <c r="V24" s="62">
        <f>SUM(T24:T27)+IF(ISNUMBER(U24),U24,0)+IF(ISNUMBER(U26),U26,0)+IF(ISNUMBER(U27),U27,0)</f>
        <v>33</v>
      </c>
      <c r="W24" s="51">
        <f>COUNTIF($E24:$S24,0)+COUNTIF($E25:$S25,0)+COUNTIF($E26:$S26,0)+COUNTIF($E27:$S27,0)</f>
        <v>19</v>
      </c>
      <c r="X24" s="51">
        <f>COUNTIF($E24:$S24,1)+COUNTIF($E25:$S25,1)+COUNTIF($E26:$S26,1)+COUNTIF($E27:$S27,1)</f>
        <v>3</v>
      </c>
      <c r="Y24" s="51">
        <f>COUNTIF($E24:$S24,2)+COUNTIF($E25:$S25,2)+COUNTIF($E26:$S26,2)+COUNTIF($E27:$S27,2)</f>
        <v>2</v>
      </c>
      <c r="Z24" s="51">
        <f>COUNTIF($E24:$S24,3)+COUNTIF($E25:$S25,3)+COUNTIF($E26:$S26,3)+COUNTIF($E27:$S27,3)</f>
        <v>2</v>
      </c>
      <c r="AA24" s="51">
        <f>COUNTIF($E24:$S24,5)+COUNTIF($E25:$S25,5)+COUNTIF($E26:$S26,5)+COUNTIF($E27:$S27,5)</f>
        <v>4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thickBot="1" x14ac:dyDescent="0.3">
      <c r="A25" s="231">
        <v>321</v>
      </c>
      <c r="B25" s="97" t="s">
        <v>141</v>
      </c>
      <c r="C25" s="98"/>
      <c r="D25" s="99" t="s">
        <v>106</v>
      </c>
      <c r="E25" s="74">
        <v>0</v>
      </c>
      <c r="F25" s="74">
        <v>0</v>
      </c>
      <c r="G25" s="74">
        <v>0</v>
      </c>
      <c r="H25" s="74">
        <v>1</v>
      </c>
      <c r="I25" s="74">
        <v>2</v>
      </c>
      <c r="J25" s="74">
        <v>5</v>
      </c>
      <c r="K25" s="74">
        <v>0</v>
      </c>
      <c r="L25" s="74">
        <v>0</v>
      </c>
      <c r="M25" s="74">
        <v>3</v>
      </c>
      <c r="N25" s="74">
        <v>0</v>
      </c>
      <c r="O25" s="54"/>
      <c r="P25" s="54"/>
      <c r="Q25" s="54"/>
      <c r="R25" s="54"/>
      <c r="S25" s="54"/>
      <c r="T25" s="55">
        <f t="shared" si="1"/>
        <v>11</v>
      </c>
      <c r="U25" s="236"/>
      <c r="V25" s="56"/>
      <c r="W25" s="57"/>
      <c r="X25" s="57"/>
      <c r="Y25" s="57"/>
      <c r="Z25" s="57"/>
      <c r="AA25" s="57"/>
      <c r="AB25" s="58"/>
      <c r="AC25" s="59"/>
    </row>
    <row r="26" spans="1:29" ht="16.5" thickBot="1" x14ac:dyDescent="0.3">
      <c r="A26" s="232"/>
      <c r="B26" s="97"/>
      <c r="C26" s="98"/>
      <c r="D26" s="99"/>
      <c r="E26" s="74">
        <v>0</v>
      </c>
      <c r="F26" s="74">
        <v>0</v>
      </c>
      <c r="G26" s="74">
        <v>0</v>
      </c>
      <c r="H26" s="74">
        <v>1</v>
      </c>
      <c r="I26" s="74">
        <v>2</v>
      </c>
      <c r="J26" s="74">
        <v>0</v>
      </c>
      <c r="K26" s="74">
        <v>0</v>
      </c>
      <c r="L26" s="74">
        <v>1</v>
      </c>
      <c r="M26" s="74">
        <v>5</v>
      </c>
      <c r="N26" s="74">
        <v>0</v>
      </c>
      <c r="O26" s="76"/>
      <c r="P26" s="76"/>
      <c r="Q26" s="76"/>
      <c r="R26" s="76"/>
      <c r="S26" s="76"/>
      <c r="T26" s="77">
        <f t="shared" si="1"/>
        <v>9</v>
      </c>
      <c r="U26" s="236"/>
      <c r="V26" s="78">
        <v>0.52013888888888882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04.36.00</v>
      </c>
    </row>
    <row r="27" spans="1:29" ht="16.5" thickBot="1" x14ac:dyDescent="0.3">
      <c r="A27" s="233"/>
      <c r="B27" s="100"/>
      <c r="C27" s="101"/>
      <c r="D27" s="102"/>
      <c r="E27" s="71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3" t="str">
        <f t="shared" si="1"/>
        <v/>
      </c>
      <c r="U27" s="237"/>
      <c r="V27" s="79">
        <v>0.71180555555555547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1,00</v>
      </c>
    </row>
    <row r="28" spans="1:29" ht="15.75" thickBot="1" x14ac:dyDescent="0.3">
      <c r="A28" s="230"/>
      <c r="B28" s="94"/>
      <c r="C28" s="95"/>
      <c r="D28" s="96"/>
      <c r="E28" s="74">
        <v>0</v>
      </c>
      <c r="F28" s="74">
        <v>0</v>
      </c>
      <c r="G28" s="74">
        <v>0</v>
      </c>
      <c r="H28" s="74">
        <v>0</v>
      </c>
      <c r="I28" s="74">
        <v>1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60"/>
      <c r="P28" s="60"/>
      <c r="Q28" s="60"/>
      <c r="R28" s="60"/>
      <c r="S28" s="60"/>
      <c r="T28" s="61">
        <f t="shared" si="1"/>
        <v>1</v>
      </c>
      <c r="U28" s="235" t="s">
        <v>92</v>
      </c>
      <c r="V28" s="62">
        <f>SUM(T28:T31)+IF(ISNUMBER(U28),U28,0)+IF(ISNUMBER(U30),U30,0)+IF(ISNUMBER(U31),U31,0)</f>
        <v>10</v>
      </c>
      <c r="W28" s="51">
        <f>COUNTIF($E28:$S28,0)+COUNTIF($E29:$S29,0)+COUNTIF($E30:$S30,0)+COUNTIF($E31:$S31,0)</f>
        <v>24</v>
      </c>
      <c r="X28" s="51">
        <f>COUNTIF($E28:$S28,1)+COUNTIF($E29:$S29,1)+COUNTIF($E30:$S30,1)+COUNTIF($E31:$S31,1)</f>
        <v>5</v>
      </c>
      <c r="Y28" s="51">
        <f>COUNTIF($E28:$S28,2)+COUNTIF($E29:$S29,2)+COUNTIF($E30:$S30,2)+COUNTIF($E31:$S31,2)</f>
        <v>0</v>
      </c>
      <c r="Z28" s="51">
        <f>COUNTIF($E28:$S28,3)+COUNTIF($E29:$S29,3)+COUNTIF($E30:$S30,3)+COUNTIF($E31:$S31,3)</f>
        <v>0</v>
      </c>
      <c r="AA28" s="51">
        <f>COUNTIF($E28:$S28,5)+COUNTIF($E29:$S29,5)+COUNTIF($E30:$S30,5)+COUNTIF($E31:$S31,5)</f>
        <v>1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thickBot="1" x14ac:dyDescent="0.3">
      <c r="A29" s="231">
        <v>326</v>
      </c>
      <c r="B29" s="97" t="s">
        <v>142</v>
      </c>
      <c r="C29" s="98"/>
      <c r="D29" s="99" t="s">
        <v>23</v>
      </c>
      <c r="E29" s="74">
        <v>0</v>
      </c>
      <c r="F29" s="74">
        <v>0</v>
      </c>
      <c r="G29" s="74">
        <v>1</v>
      </c>
      <c r="H29" s="74">
        <v>0</v>
      </c>
      <c r="I29" s="74">
        <v>0</v>
      </c>
      <c r="J29" s="74">
        <v>1</v>
      </c>
      <c r="K29" s="74">
        <v>0</v>
      </c>
      <c r="L29" s="74">
        <v>0</v>
      </c>
      <c r="M29" s="74">
        <v>1</v>
      </c>
      <c r="N29" s="74">
        <v>0</v>
      </c>
      <c r="O29" s="54"/>
      <c r="P29" s="54"/>
      <c r="Q29" s="54"/>
      <c r="R29" s="54"/>
      <c r="S29" s="54"/>
      <c r="T29" s="55">
        <f t="shared" si="1"/>
        <v>3</v>
      </c>
      <c r="U29" s="236"/>
      <c r="V29" s="56"/>
      <c r="W29" s="57"/>
      <c r="X29" s="57"/>
      <c r="Y29" s="57"/>
      <c r="Z29" s="57"/>
      <c r="AA29" s="57"/>
      <c r="AB29" s="58"/>
      <c r="AC29" s="59"/>
    </row>
    <row r="30" spans="1:29" ht="16.5" thickBot="1" x14ac:dyDescent="0.3">
      <c r="A30" s="232"/>
      <c r="B30" s="97"/>
      <c r="C30" s="98"/>
      <c r="D30" s="99"/>
      <c r="E30" s="74">
        <v>1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5</v>
      </c>
      <c r="N30" s="74">
        <v>0</v>
      </c>
      <c r="O30" s="76"/>
      <c r="P30" s="76"/>
      <c r="Q30" s="76"/>
      <c r="R30" s="76"/>
      <c r="S30" s="76"/>
      <c r="T30" s="77">
        <f t="shared" si="1"/>
        <v>6</v>
      </c>
      <c r="U30" s="236"/>
      <c r="V30" s="78">
        <v>0.56319444444444444</v>
      </c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04.21.00</v>
      </c>
    </row>
    <row r="31" spans="1:29" ht="16.5" thickBot="1" x14ac:dyDescent="0.3">
      <c r="A31" s="233"/>
      <c r="B31" s="100"/>
      <c r="C31" s="101"/>
      <c r="D31" s="102"/>
      <c r="E31" s="71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3" t="str">
        <f t="shared" si="1"/>
        <v/>
      </c>
      <c r="U31" s="237"/>
      <c r="V31" s="79">
        <v>0.74444444444444446</v>
      </c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0,45</v>
      </c>
    </row>
  </sheetData>
  <mergeCells count="11">
    <mergeCell ref="U16:U19"/>
    <mergeCell ref="U20:U23"/>
    <mergeCell ref="U24:U27"/>
    <mergeCell ref="U28:U31"/>
    <mergeCell ref="U12:U15"/>
    <mergeCell ref="U8:U11"/>
    <mergeCell ref="A3:AB3"/>
    <mergeCell ref="A1:C1"/>
    <mergeCell ref="D1:S1"/>
    <mergeCell ref="A2:C2"/>
    <mergeCell ref="D2:S2"/>
  </mergeCells>
  <phoneticPr fontId="0" type="noConversion"/>
  <pageMargins left="0.75" right="0.75" top="1" bottom="1" header="0.4921259845" footer="0.4921259845"/>
  <pageSetup paperSize="9" scale="76" orientation="landscape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285156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46" t="s">
        <v>21</v>
      </c>
      <c r="B1" s="247"/>
      <c r="C1" s="248"/>
      <c r="D1" s="238" t="s">
        <v>83</v>
      </c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40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0.25" customHeight="1" thickBot="1" x14ac:dyDescent="0.45">
      <c r="A2" s="249"/>
      <c r="B2" s="250"/>
      <c r="C2" s="251"/>
      <c r="D2" s="241" t="s">
        <v>161</v>
      </c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3"/>
      <c r="T2" s="3"/>
      <c r="U2" s="3"/>
      <c r="V2" s="3"/>
      <c r="W2" s="3"/>
      <c r="X2" s="3"/>
      <c r="Y2" s="3"/>
      <c r="Z2" s="3"/>
      <c r="AA2" s="3"/>
      <c r="AB2" s="4"/>
      <c r="AC2" s="5" t="s">
        <v>7</v>
      </c>
    </row>
    <row r="3" spans="1:29" ht="33" x14ac:dyDescent="0.6">
      <c r="A3" s="244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34.5" customHeight="1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43617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07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4" t="s">
        <v>4</v>
      </c>
      <c r="B7" s="103" t="s">
        <v>17</v>
      </c>
      <c r="C7" s="104"/>
      <c r="D7" s="105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" x14ac:dyDescent="0.25">
      <c r="A8" s="64"/>
      <c r="B8" s="94"/>
      <c r="C8" s="95"/>
      <c r="D8" s="96"/>
      <c r="E8" s="74">
        <v>0</v>
      </c>
      <c r="F8" s="60">
        <v>2</v>
      </c>
      <c r="G8" s="60">
        <v>0</v>
      </c>
      <c r="H8" s="60">
        <v>0</v>
      </c>
      <c r="I8" s="60">
        <v>5</v>
      </c>
      <c r="J8" s="60">
        <v>0</v>
      </c>
      <c r="K8" s="60"/>
      <c r="L8" s="60"/>
      <c r="M8" s="60"/>
      <c r="N8" s="60"/>
      <c r="O8" s="60"/>
      <c r="P8" s="60"/>
      <c r="Q8" s="60"/>
      <c r="R8" s="60"/>
      <c r="S8" s="60"/>
      <c r="T8" s="61">
        <f t="shared" ref="T8:T31" si="0">IF(E8="","",SUM(E8:S8)+(COUNTIF(E8:S8,"5*")*5))</f>
        <v>7</v>
      </c>
      <c r="U8" s="252"/>
      <c r="V8" s="62">
        <f>SUM(T8:T11)+IF(ISNUMBER(U8),U8,0)+IF(ISNUMBER(U10),U10,0)+IF(ISNUMBER(U11),U11,0)</f>
        <v>19</v>
      </c>
      <c r="W8" s="51">
        <f>COUNTIF($E8:$S8,0)+COUNTIF($E9:$S9,0)+COUNTIF($E10:$S10,0)+COUNTIF($E11:$S11,0)</f>
        <v>16</v>
      </c>
      <c r="X8" s="51">
        <f>COUNTIF($E8:$S8,1)+COUNTIF($E9:$S9,1)+COUNTIF($E10:$S10,1)+COUNTIF($E11:$S11,1)</f>
        <v>2</v>
      </c>
      <c r="Y8" s="51">
        <f>COUNTIF($E8:$S8,2)+COUNTIF($E9:$S9,2)+COUNTIF($E10:$S10,2)+COUNTIF($E11:$S11,2)</f>
        <v>3</v>
      </c>
      <c r="Z8" s="51">
        <f>COUNTIF($E8:$S8,3)+COUNTIF($E9:$S9,3)+COUNTIF($E10:$S10,3)+COUNTIF($E11:$S11,3)</f>
        <v>2</v>
      </c>
      <c r="AA8" s="51">
        <f>COUNTIF($E8:$S8,5)+COUNTIF($E9:$S9,5)+COUNTIF($E10:$S10,5)+COUNTIF($E11:$S11,5)</f>
        <v>1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65">
        <v>301</v>
      </c>
      <c r="B9" s="97" t="s">
        <v>152</v>
      </c>
      <c r="C9" s="98"/>
      <c r="D9" s="99" t="s">
        <v>106</v>
      </c>
      <c r="E9" s="63">
        <v>0</v>
      </c>
      <c r="F9" s="54">
        <v>1</v>
      </c>
      <c r="G9" s="54">
        <v>0</v>
      </c>
      <c r="H9" s="54">
        <v>3</v>
      </c>
      <c r="I9" s="54">
        <v>0</v>
      </c>
      <c r="J9" s="54">
        <v>0</v>
      </c>
      <c r="K9" s="54"/>
      <c r="L9" s="54"/>
      <c r="M9" s="54"/>
      <c r="N9" s="54"/>
      <c r="O9" s="54"/>
      <c r="P9" s="54"/>
      <c r="Q9" s="54"/>
      <c r="R9" s="54"/>
      <c r="S9" s="54"/>
      <c r="T9" s="55">
        <f t="shared" si="0"/>
        <v>4</v>
      </c>
      <c r="U9" s="253"/>
      <c r="V9" s="56"/>
      <c r="W9" s="57"/>
      <c r="X9" s="57"/>
      <c r="Y9" s="57"/>
      <c r="Z9" s="57"/>
      <c r="AA9" s="57"/>
      <c r="AB9" s="58"/>
      <c r="AC9" s="59"/>
    </row>
    <row r="10" spans="1:29" ht="16.5" thickBot="1" x14ac:dyDescent="0.3">
      <c r="A10" s="66"/>
      <c r="B10" s="97"/>
      <c r="C10" s="98"/>
      <c r="D10" s="99"/>
      <c r="E10" s="75">
        <v>0</v>
      </c>
      <c r="F10" s="76">
        <v>0</v>
      </c>
      <c r="G10" s="76">
        <v>0</v>
      </c>
      <c r="H10" s="76">
        <v>2</v>
      </c>
      <c r="I10" s="76">
        <v>1</v>
      </c>
      <c r="J10" s="76">
        <v>0</v>
      </c>
      <c r="K10" s="76"/>
      <c r="L10" s="76"/>
      <c r="M10" s="76"/>
      <c r="N10" s="76"/>
      <c r="O10" s="76"/>
      <c r="P10" s="76"/>
      <c r="Q10" s="76"/>
      <c r="R10" s="76"/>
      <c r="S10" s="76"/>
      <c r="T10" s="77">
        <f t="shared" si="0"/>
        <v>3</v>
      </c>
      <c r="U10" s="253"/>
      <c r="V10" s="78"/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00.00.00</v>
      </c>
    </row>
    <row r="11" spans="1:29" ht="16.5" thickBot="1" x14ac:dyDescent="0.3">
      <c r="A11" s="67"/>
      <c r="B11" s="100"/>
      <c r="C11" s="101"/>
      <c r="D11" s="102"/>
      <c r="E11" s="71">
        <v>0</v>
      </c>
      <c r="F11" s="72">
        <v>0</v>
      </c>
      <c r="G11" s="72">
        <v>0</v>
      </c>
      <c r="H11" s="72">
        <v>2</v>
      </c>
      <c r="I11" s="72">
        <v>3</v>
      </c>
      <c r="J11" s="72">
        <v>0</v>
      </c>
      <c r="K11" s="72"/>
      <c r="L11" s="72"/>
      <c r="M11" s="72"/>
      <c r="N11" s="72"/>
      <c r="O11" s="72"/>
      <c r="P11" s="72"/>
      <c r="Q11" s="72"/>
      <c r="R11" s="72"/>
      <c r="S11" s="72"/>
      <c r="T11" s="73">
        <f t="shared" si="0"/>
        <v>5</v>
      </c>
      <c r="U11" s="254"/>
      <c r="V11" s="79"/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0,67</v>
      </c>
    </row>
    <row r="12" spans="1:29" ht="15" x14ac:dyDescent="0.25">
      <c r="A12" s="64"/>
      <c r="B12" s="94"/>
      <c r="C12" s="95"/>
      <c r="D12" s="96"/>
      <c r="E12" s="74">
        <v>0</v>
      </c>
      <c r="F12" s="60">
        <v>0</v>
      </c>
      <c r="G12" s="60">
        <v>1</v>
      </c>
      <c r="H12" s="60">
        <v>0</v>
      </c>
      <c r="I12" s="60">
        <v>1</v>
      </c>
      <c r="J12" s="60">
        <v>1</v>
      </c>
      <c r="K12" s="60"/>
      <c r="L12" s="60"/>
      <c r="M12" s="60"/>
      <c r="N12" s="60"/>
      <c r="O12" s="60"/>
      <c r="P12" s="60"/>
      <c r="Q12" s="60"/>
      <c r="R12" s="60"/>
      <c r="S12" s="60"/>
      <c r="T12" s="61">
        <f t="shared" si="0"/>
        <v>3</v>
      </c>
      <c r="U12" s="252"/>
      <c r="V12" s="62">
        <f>SUM(T12:T15)+IF(ISNUMBER(U12),U12,0)+IF(ISNUMBER(U14),U14,0)+IF(ISNUMBER(U15),U15,0)</f>
        <v>16</v>
      </c>
      <c r="W12" s="51">
        <f>COUNTIF($E12:$S12,0)+COUNTIF($E13:$S13,0)+COUNTIF($E14:$S14,0)+COUNTIF($E15:$S15,0)</f>
        <v>15</v>
      </c>
      <c r="X12" s="51">
        <f>COUNTIF($E12:$S12,1)+COUNTIF($E13:$S13,1)+COUNTIF($E14:$S14,1)+COUNTIF($E15:$S15,1)</f>
        <v>6</v>
      </c>
      <c r="Y12" s="51">
        <f>COUNTIF($E12:$S12,2)+COUNTIF($E13:$S13,2)+COUNTIF($E14:$S14,2)+COUNTIF($E15:$S15,2)</f>
        <v>1</v>
      </c>
      <c r="Z12" s="51">
        <f>COUNTIF($E12:$S12,3)+COUNTIF($E13:$S13,3)+COUNTIF($E14:$S14,3)+COUNTIF($E15:$S15,3)</f>
        <v>1</v>
      </c>
      <c r="AA12" s="51">
        <f>COUNTIF($E12:$S12,5)+COUNTIF($E13:$S13,5)+COUNTIF($E14:$S14,5)+COUNTIF($E15:$S15,5)</f>
        <v>1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thickBot="1" x14ac:dyDescent="0.3">
      <c r="A13" s="65">
        <v>304</v>
      </c>
      <c r="B13" s="97" t="s">
        <v>137</v>
      </c>
      <c r="C13" s="98" t="s">
        <v>121</v>
      </c>
      <c r="D13" s="99" t="s">
        <v>106</v>
      </c>
      <c r="E13" s="63">
        <v>0</v>
      </c>
      <c r="F13" s="54">
        <v>3</v>
      </c>
      <c r="G13" s="54">
        <v>5</v>
      </c>
      <c r="H13" s="54">
        <v>0</v>
      </c>
      <c r="I13" s="54">
        <v>1</v>
      </c>
      <c r="J13" s="54">
        <v>0</v>
      </c>
      <c r="K13" s="54"/>
      <c r="L13" s="54"/>
      <c r="M13" s="54"/>
      <c r="N13" s="54"/>
      <c r="O13" s="54"/>
      <c r="P13" s="54"/>
      <c r="Q13" s="54"/>
      <c r="R13" s="54"/>
      <c r="S13" s="54"/>
      <c r="T13" s="55">
        <f t="shared" si="0"/>
        <v>9</v>
      </c>
      <c r="U13" s="253"/>
      <c r="V13" s="56"/>
      <c r="W13" s="57"/>
      <c r="X13" s="57"/>
      <c r="Y13" s="57"/>
      <c r="Z13" s="57"/>
      <c r="AA13" s="57"/>
      <c r="AB13" s="58"/>
      <c r="AC13" s="59"/>
    </row>
    <row r="14" spans="1:29" ht="16.5" thickBot="1" x14ac:dyDescent="0.3">
      <c r="A14" s="66"/>
      <c r="B14" s="97"/>
      <c r="C14" s="98"/>
      <c r="D14" s="99"/>
      <c r="E14" s="75">
        <v>0</v>
      </c>
      <c r="F14" s="76">
        <v>1</v>
      </c>
      <c r="G14" s="76">
        <v>0</v>
      </c>
      <c r="H14" s="76">
        <v>0</v>
      </c>
      <c r="I14" s="76">
        <v>0</v>
      </c>
      <c r="J14" s="76">
        <v>0</v>
      </c>
      <c r="K14" s="76"/>
      <c r="L14" s="76"/>
      <c r="M14" s="76"/>
      <c r="N14" s="76"/>
      <c r="O14" s="76"/>
      <c r="P14" s="76"/>
      <c r="Q14" s="76"/>
      <c r="R14" s="76"/>
      <c r="S14" s="76"/>
      <c r="T14" s="77">
        <f t="shared" si="0"/>
        <v>1</v>
      </c>
      <c r="U14" s="253"/>
      <c r="V14" s="78"/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00.00.00</v>
      </c>
    </row>
    <row r="15" spans="1:29" ht="16.5" thickBot="1" x14ac:dyDescent="0.3">
      <c r="A15" s="67"/>
      <c r="B15" s="100"/>
      <c r="C15" s="101"/>
      <c r="D15" s="102"/>
      <c r="E15" s="71">
        <v>0</v>
      </c>
      <c r="F15" s="72">
        <v>0</v>
      </c>
      <c r="G15" s="72">
        <v>0</v>
      </c>
      <c r="H15" s="72">
        <v>2</v>
      </c>
      <c r="I15" s="72">
        <v>1</v>
      </c>
      <c r="J15" s="72">
        <v>0</v>
      </c>
      <c r="K15" s="72"/>
      <c r="L15" s="72"/>
      <c r="M15" s="72"/>
      <c r="N15" s="72"/>
      <c r="O15" s="72"/>
      <c r="P15" s="72"/>
      <c r="Q15" s="72"/>
      <c r="R15" s="72"/>
      <c r="S15" s="72"/>
      <c r="T15" s="73">
        <f t="shared" si="0"/>
        <v>3</v>
      </c>
      <c r="U15" s="254"/>
      <c r="V15" s="79"/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0,72</v>
      </c>
    </row>
    <row r="16" spans="1:29" ht="15" x14ac:dyDescent="0.25">
      <c r="A16" s="64"/>
      <c r="B16" s="94"/>
      <c r="C16" s="95"/>
      <c r="D16" s="96"/>
      <c r="E16" s="74">
        <v>5</v>
      </c>
      <c r="F16" s="60">
        <v>5</v>
      </c>
      <c r="G16" s="60">
        <v>5</v>
      </c>
      <c r="H16" s="60">
        <v>5</v>
      </c>
      <c r="I16" s="60">
        <v>5</v>
      </c>
      <c r="J16" s="60">
        <v>5</v>
      </c>
      <c r="K16" s="60"/>
      <c r="L16" s="60"/>
      <c r="M16" s="60"/>
      <c r="N16" s="60"/>
      <c r="O16" s="60"/>
      <c r="P16" s="60"/>
      <c r="Q16" s="60"/>
      <c r="R16" s="60"/>
      <c r="S16" s="60"/>
      <c r="T16" s="61">
        <f t="shared" si="0"/>
        <v>30</v>
      </c>
      <c r="U16" s="252"/>
      <c r="V16" s="62">
        <f>SUM(T16:T19)+IF(ISNUMBER(U16),U16,0)+IF(ISNUMBER(U18),U18,0)+IF(ISNUMBER(U19),U19,0)</f>
        <v>104</v>
      </c>
      <c r="W16" s="51">
        <f>COUNTIF($E16:$S16,0)+COUNTIF($E17:$S17,0)+COUNTIF($E18:$S18,0)+COUNTIF($E19:$S19,0)</f>
        <v>1</v>
      </c>
      <c r="X16" s="51">
        <f>COUNTIF($E16:$S16,1)+COUNTIF($E17:$S17,1)+COUNTIF($E18:$S18,1)+COUNTIF($E19:$S19,1)</f>
        <v>0</v>
      </c>
      <c r="Y16" s="51">
        <f>COUNTIF($E16:$S16,2)+COUNTIF($E17:$S17,2)+COUNTIF($E18:$S18,2)+COUNTIF($E19:$S19,2)</f>
        <v>1</v>
      </c>
      <c r="Z16" s="51">
        <f>COUNTIF($E16:$S16,3)+COUNTIF($E17:$S17,3)+COUNTIF($E18:$S18,3)+COUNTIF($E19:$S19,3)</f>
        <v>4</v>
      </c>
      <c r="AA16" s="51">
        <f>COUNTIF($E16:$S16,5)+COUNTIF($E17:$S17,5)+COUNTIF($E18:$S18,5)+COUNTIF($E19:$S19,5)</f>
        <v>18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thickBot="1" x14ac:dyDescent="0.3">
      <c r="A17" s="65">
        <v>306</v>
      </c>
      <c r="B17" s="97" t="s">
        <v>153</v>
      </c>
      <c r="C17" s="98"/>
      <c r="D17" s="99" t="s">
        <v>23</v>
      </c>
      <c r="E17" s="63">
        <v>5</v>
      </c>
      <c r="F17" s="54">
        <v>5</v>
      </c>
      <c r="G17" s="54">
        <v>5</v>
      </c>
      <c r="H17" s="54">
        <v>5</v>
      </c>
      <c r="I17" s="54">
        <v>5</v>
      </c>
      <c r="J17" s="54">
        <v>3</v>
      </c>
      <c r="K17" s="54"/>
      <c r="L17" s="54"/>
      <c r="M17" s="54"/>
      <c r="N17" s="54"/>
      <c r="O17" s="54"/>
      <c r="P17" s="54"/>
      <c r="Q17" s="54"/>
      <c r="R17" s="54"/>
      <c r="S17" s="54"/>
      <c r="T17" s="55">
        <f t="shared" si="0"/>
        <v>28</v>
      </c>
      <c r="U17" s="253"/>
      <c r="V17" s="56"/>
      <c r="W17" s="57"/>
      <c r="X17" s="57"/>
      <c r="Y17" s="57"/>
      <c r="Z17" s="57"/>
      <c r="AA17" s="57"/>
      <c r="AB17" s="58"/>
      <c r="AC17" s="59"/>
    </row>
    <row r="18" spans="1:29" ht="16.5" thickBot="1" x14ac:dyDescent="0.3">
      <c r="A18" s="66"/>
      <c r="B18" s="97"/>
      <c r="C18" s="98"/>
      <c r="D18" s="99"/>
      <c r="E18" s="75">
        <v>5</v>
      </c>
      <c r="F18" s="76">
        <v>5</v>
      </c>
      <c r="G18" s="76">
        <v>5</v>
      </c>
      <c r="H18" s="76">
        <v>5</v>
      </c>
      <c r="I18" s="76">
        <v>5</v>
      </c>
      <c r="J18" s="76">
        <v>0</v>
      </c>
      <c r="K18" s="76"/>
      <c r="L18" s="76"/>
      <c r="M18" s="76"/>
      <c r="N18" s="76"/>
      <c r="O18" s="76"/>
      <c r="P18" s="76"/>
      <c r="Q18" s="76"/>
      <c r="R18" s="76"/>
      <c r="S18" s="76"/>
      <c r="T18" s="77">
        <f t="shared" si="0"/>
        <v>25</v>
      </c>
      <c r="U18" s="253"/>
      <c r="V18" s="78"/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00.00.00</v>
      </c>
    </row>
    <row r="19" spans="1:29" ht="16.5" thickBot="1" x14ac:dyDescent="0.3">
      <c r="A19" s="67"/>
      <c r="B19" s="100"/>
      <c r="C19" s="101"/>
      <c r="D19" s="102"/>
      <c r="E19" s="71">
        <v>3</v>
      </c>
      <c r="F19" s="72">
        <v>3</v>
      </c>
      <c r="G19" s="72">
        <v>3</v>
      </c>
      <c r="H19" s="72">
        <v>5</v>
      </c>
      <c r="I19" s="72">
        <v>5</v>
      </c>
      <c r="J19" s="72">
        <v>2</v>
      </c>
      <c r="K19" s="72"/>
      <c r="L19" s="72"/>
      <c r="M19" s="72"/>
      <c r="N19" s="72"/>
      <c r="O19" s="72"/>
      <c r="P19" s="72"/>
      <c r="Q19" s="72"/>
      <c r="R19" s="72"/>
      <c r="S19" s="72"/>
      <c r="T19" s="73">
        <f t="shared" si="0"/>
        <v>21</v>
      </c>
      <c r="U19" s="254"/>
      <c r="V19" s="79"/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4,11</v>
      </c>
    </row>
    <row r="20" spans="1:29" ht="15" x14ac:dyDescent="0.25">
      <c r="A20" s="64"/>
      <c r="B20" s="94"/>
      <c r="C20" s="95"/>
      <c r="D20" s="96"/>
      <c r="E20" s="74">
        <v>5</v>
      </c>
      <c r="F20" s="60">
        <v>3</v>
      </c>
      <c r="G20" s="60">
        <v>5</v>
      </c>
      <c r="H20" s="60">
        <v>3</v>
      </c>
      <c r="I20" s="60">
        <v>3</v>
      </c>
      <c r="J20" s="60">
        <v>1</v>
      </c>
      <c r="K20" s="60"/>
      <c r="L20" s="60"/>
      <c r="M20" s="60"/>
      <c r="N20" s="60"/>
      <c r="O20" s="60"/>
      <c r="P20" s="60"/>
      <c r="Q20" s="60"/>
      <c r="R20" s="60"/>
      <c r="S20" s="60"/>
      <c r="T20" s="61">
        <f t="shared" si="0"/>
        <v>20</v>
      </c>
      <c r="U20" s="252"/>
      <c r="V20" s="62">
        <f>SUM(T20:T23)+IF(ISNUMBER(U20),U20,0)+IF(ISNUMBER(U22),U22,0)+IF(ISNUMBER(U23),U23,0)</f>
        <v>80</v>
      </c>
      <c r="W20" s="51">
        <f>COUNTIF($E20:$S20,0)+COUNTIF($E21:$S21,0)+COUNTIF($E22:$S22,0)+COUNTIF($E23:$S23,0)</f>
        <v>6</v>
      </c>
      <c r="X20" s="51">
        <f>COUNTIF($E20:$S20,1)+COUNTIF($E21:$S21,1)+COUNTIF($E22:$S22,1)+COUNTIF($E23:$S23,1)</f>
        <v>1</v>
      </c>
      <c r="Y20" s="51">
        <f>COUNTIF($E20:$S20,2)+COUNTIF($E21:$S21,2)+COUNTIF($E22:$S22,2)+COUNTIF($E23:$S23,2)</f>
        <v>0</v>
      </c>
      <c r="Z20" s="51">
        <f>COUNTIF($E20:$S20,3)+COUNTIF($E21:$S21,3)+COUNTIF($E22:$S22,3)+COUNTIF($E23:$S23,3)</f>
        <v>3</v>
      </c>
      <c r="AA20" s="51">
        <f>COUNTIF($E20:$S20,5)+COUNTIF($E21:$S21,5)+COUNTIF($E22:$S22,5)+COUNTIF($E23:$S23,5)</f>
        <v>14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thickBot="1" x14ac:dyDescent="0.3">
      <c r="A21" s="65">
        <v>308</v>
      </c>
      <c r="B21" s="97" t="s">
        <v>154</v>
      </c>
      <c r="C21" s="98"/>
      <c r="D21" s="99" t="s">
        <v>23</v>
      </c>
      <c r="E21" s="63">
        <v>0</v>
      </c>
      <c r="F21" s="54">
        <v>5</v>
      </c>
      <c r="G21" s="54">
        <v>5</v>
      </c>
      <c r="H21" s="54">
        <v>5</v>
      </c>
      <c r="I21" s="54">
        <v>5</v>
      </c>
      <c r="J21" s="54">
        <v>0</v>
      </c>
      <c r="K21" s="54"/>
      <c r="L21" s="54"/>
      <c r="M21" s="54"/>
      <c r="N21" s="54"/>
      <c r="O21" s="54"/>
      <c r="P21" s="54"/>
      <c r="Q21" s="54"/>
      <c r="R21" s="54"/>
      <c r="S21" s="54"/>
      <c r="T21" s="55">
        <f t="shared" si="0"/>
        <v>20</v>
      </c>
      <c r="U21" s="253"/>
      <c r="V21" s="56"/>
      <c r="W21" s="57"/>
      <c r="X21" s="57"/>
      <c r="Y21" s="57"/>
      <c r="Z21" s="57"/>
      <c r="AA21" s="57"/>
      <c r="AB21" s="58"/>
      <c r="AC21" s="59"/>
    </row>
    <row r="22" spans="1:29" ht="16.5" thickBot="1" x14ac:dyDescent="0.3">
      <c r="A22" s="66"/>
      <c r="B22" s="97"/>
      <c r="C22" s="98"/>
      <c r="D22" s="99"/>
      <c r="E22" s="75">
        <v>0</v>
      </c>
      <c r="F22" s="76">
        <v>5</v>
      </c>
      <c r="G22" s="76">
        <v>5</v>
      </c>
      <c r="H22" s="76">
        <v>5</v>
      </c>
      <c r="I22" s="76">
        <v>5</v>
      </c>
      <c r="J22" s="76">
        <v>0</v>
      </c>
      <c r="K22" s="76"/>
      <c r="L22" s="76"/>
      <c r="M22" s="76"/>
      <c r="N22" s="76"/>
      <c r="O22" s="76"/>
      <c r="P22" s="76"/>
      <c r="Q22" s="76"/>
      <c r="R22" s="76"/>
      <c r="S22" s="76"/>
      <c r="T22" s="77">
        <f t="shared" si="0"/>
        <v>20</v>
      </c>
      <c r="U22" s="253"/>
      <c r="V22" s="78"/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00.00.00</v>
      </c>
    </row>
    <row r="23" spans="1:29" ht="16.5" thickBot="1" x14ac:dyDescent="0.3">
      <c r="A23" s="67"/>
      <c r="B23" s="100"/>
      <c r="C23" s="101"/>
      <c r="D23" s="102"/>
      <c r="E23" s="71">
        <v>0</v>
      </c>
      <c r="F23" s="72">
        <v>5</v>
      </c>
      <c r="G23" s="72">
        <v>5</v>
      </c>
      <c r="H23" s="72">
        <v>5</v>
      </c>
      <c r="I23" s="72">
        <v>5</v>
      </c>
      <c r="J23" s="72">
        <v>0</v>
      </c>
      <c r="K23" s="72"/>
      <c r="L23" s="72"/>
      <c r="M23" s="72"/>
      <c r="N23" s="72"/>
      <c r="O23" s="72"/>
      <c r="P23" s="72"/>
      <c r="Q23" s="72"/>
      <c r="R23" s="72"/>
      <c r="S23" s="72"/>
      <c r="T23" s="73">
        <f t="shared" si="0"/>
        <v>20</v>
      </c>
      <c r="U23" s="254"/>
      <c r="V23" s="79"/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3,33</v>
      </c>
    </row>
    <row r="24" spans="1:29" ht="15" x14ac:dyDescent="0.25">
      <c r="A24" s="64"/>
      <c r="B24" s="94"/>
      <c r="C24" s="95"/>
      <c r="D24" s="96"/>
      <c r="E24" s="74">
        <v>0</v>
      </c>
      <c r="F24" s="60">
        <v>0</v>
      </c>
      <c r="G24" s="60">
        <v>0</v>
      </c>
      <c r="H24" s="60">
        <v>0</v>
      </c>
      <c r="I24" s="60">
        <v>5</v>
      </c>
      <c r="J24" s="60">
        <v>0</v>
      </c>
      <c r="K24" s="60"/>
      <c r="L24" s="60"/>
      <c r="M24" s="60"/>
      <c r="N24" s="60"/>
      <c r="O24" s="60"/>
      <c r="P24" s="60"/>
      <c r="Q24" s="60"/>
      <c r="R24" s="60"/>
      <c r="S24" s="60"/>
      <c r="T24" s="61">
        <f t="shared" si="0"/>
        <v>5</v>
      </c>
      <c r="U24" s="252"/>
      <c r="V24" s="62">
        <f>SUM(T24:T27)+IF(ISNUMBER(U24),U24,0)+IF(ISNUMBER(U26),U26,0)+IF(ISNUMBER(U27),U27,0)</f>
        <v>7</v>
      </c>
      <c r="W24" s="51">
        <f>COUNTIF($E24:$S24,0)+COUNTIF($E25:$S25,0)+COUNTIF($E26:$S26,0)+COUNTIF($E27:$S27,0)</f>
        <v>21</v>
      </c>
      <c r="X24" s="51">
        <f>COUNTIF($E24:$S24,1)+COUNTIF($E25:$S25,1)+COUNTIF($E26:$S26,1)+COUNTIF($E27:$S27,1)</f>
        <v>2</v>
      </c>
      <c r="Y24" s="51">
        <f>COUNTIF($E24:$S24,2)+COUNTIF($E25:$S25,2)+COUNTIF($E26:$S26,2)+COUNTIF($E27:$S27,2)</f>
        <v>0</v>
      </c>
      <c r="Z24" s="51">
        <f>COUNTIF($E24:$S24,3)+COUNTIF($E25:$S25,3)+COUNTIF($E26:$S26,3)+COUNTIF($E27:$S27,3)</f>
        <v>0</v>
      </c>
      <c r="AA24" s="51">
        <f>COUNTIF($E24:$S24,5)+COUNTIF($E25:$S25,5)+COUNTIF($E26:$S26,5)+COUNTIF($E27:$S27,5)</f>
        <v>1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thickBot="1" x14ac:dyDescent="0.3">
      <c r="A25" s="65">
        <v>312</v>
      </c>
      <c r="B25" s="97" t="s">
        <v>155</v>
      </c>
      <c r="C25" s="98"/>
      <c r="D25" s="99" t="s">
        <v>23</v>
      </c>
      <c r="E25" s="63">
        <v>0</v>
      </c>
      <c r="F25" s="54">
        <v>0</v>
      </c>
      <c r="G25" s="54">
        <v>0</v>
      </c>
      <c r="H25" s="54">
        <v>0</v>
      </c>
      <c r="I25" s="54">
        <v>1</v>
      </c>
      <c r="J25" s="54">
        <v>0</v>
      </c>
      <c r="K25" s="54"/>
      <c r="L25" s="54"/>
      <c r="M25" s="54"/>
      <c r="N25" s="54"/>
      <c r="O25" s="54"/>
      <c r="P25" s="54"/>
      <c r="Q25" s="54"/>
      <c r="R25" s="54"/>
      <c r="S25" s="54"/>
      <c r="T25" s="55">
        <f t="shared" si="0"/>
        <v>1</v>
      </c>
      <c r="U25" s="253"/>
      <c r="V25" s="56"/>
      <c r="W25" s="57"/>
      <c r="X25" s="57"/>
      <c r="Y25" s="57"/>
      <c r="Z25" s="57"/>
      <c r="AA25" s="57"/>
      <c r="AB25" s="58"/>
      <c r="AC25" s="59"/>
    </row>
    <row r="26" spans="1:29" ht="16.5" thickBot="1" x14ac:dyDescent="0.3">
      <c r="A26" s="66"/>
      <c r="B26" s="97"/>
      <c r="C26" s="98"/>
      <c r="D26" s="99"/>
      <c r="E26" s="75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/>
      <c r="L26" s="76"/>
      <c r="M26" s="76"/>
      <c r="N26" s="76"/>
      <c r="O26" s="76"/>
      <c r="P26" s="76"/>
      <c r="Q26" s="76"/>
      <c r="R26" s="76"/>
      <c r="S26" s="76"/>
      <c r="T26" s="77">
        <f t="shared" si="0"/>
        <v>0</v>
      </c>
      <c r="U26" s="253"/>
      <c r="V26" s="78"/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00.00.00</v>
      </c>
    </row>
    <row r="27" spans="1:29" ht="16.5" thickBot="1" x14ac:dyDescent="0.3">
      <c r="A27" s="67"/>
      <c r="B27" s="100"/>
      <c r="C27" s="101"/>
      <c r="D27" s="102"/>
      <c r="E27" s="80">
        <v>0</v>
      </c>
      <c r="F27" s="81">
        <v>0</v>
      </c>
      <c r="G27" s="81">
        <v>0</v>
      </c>
      <c r="H27" s="81">
        <v>1</v>
      </c>
      <c r="I27" s="81">
        <v>0</v>
      </c>
      <c r="J27" s="81">
        <v>0</v>
      </c>
      <c r="K27" s="81"/>
      <c r="L27" s="81"/>
      <c r="M27" s="81"/>
      <c r="N27" s="81"/>
      <c r="O27" s="81"/>
      <c r="P27" s="81"/>
      <c r="Q27" s="81"/>
      <c r="R27" s="81"/>
      <c r="S27" s="81"/>
      <c r="T27" s="82">
        <f t="shared" si="0"/>
        <v>1</v>
      </c>
      <c r="U27" s="254"/>
      <c r="V27" s="83"/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0,11</v>
      </c>
    </row>
    <row r="28" spans="1:29" ht="15" x14ac:dyDescent="0.25">
      <c r="A28" s="64"/>
      <c r="B28" s="94"/>
      <c r="C28" s="95"/>
      <c r="D28" s="96"/>
      <c r="E28" s="74">
        <v>0</v>
      </c>
      <c r="F28" s="60">
        <v>0</v>
      </c>
      <c r="G28" s="60">
        <v>0</v>
      </c>
      <c r="H28" s="60">
        <v>1</v>
      </c>
      <c r="I28" s="60">
        <v>2</v>
      </c>
      <c r="J28" s="220">
        <v>0</v>
      </c>
      <c r="K28" s="60"/>
      <c r="L28" s="60"/>
      <c r="M28" s="60"/>
      <c r="N28" s="60"/>
      <c r="O28" s="60"/>
      <c r="P28" s="60"/>
      <c r="Q28" s="60"/>
      <c r="R28" s="60"/>
      <c r="S28" s="60"/>
      <c r="T28" s="61">
        <f t="shared" si="0"/>
        <v>3</v>
      </c>
      <c r="U28" s="252"/>
      <c r="V28" s="62">
        <f>SUM(T28:T31)+IF(ISNUMBER(U28),U28,0)+IF(ISNUMBER(U30),U30,0)+IF(ISNUMBER(U31),U31,0)</f>
        <v>13</v>
      </c>
      <c r="W28" s="51">
        <f>COUNTIF($E28:$S28,0)+COUNTIF($E29:$S29,0)+COUNTIF($E30:$S30,0)+COUNTIF($E31:$S31,0)</f>
        <v>19</v>
      </c>
      <c r="X28" s="51">
        <f>COUNTIF($E28:$S28,1)+COUNTIF($E29:$S29,1)+COUNTIF($E30:$S30,1)+COUNTIF($E31:$S31,1)</f>
        <v>1</v>
      </c>
      <c r="Y28" s="51">
        <f>COUNTIF($E28:$S28,2)+COUNTIF($E29:$S29,2)+COUNTIF($E30:$S30,2)+COUNTIF($E31:$S31,2)</f>
        <v>2</v>
      </c>
      <c r="Z28" s="51">
        <f>COUNTIF($E28:$S28,3)+COUNTIF($E29:$S29,3)+COUNTIF($E30:$S30,3)+COUNTIF($E31:$S31,3)</f>
        <v>1</v>
      </c>
      <c r="AA28" s="51">
        <f>COUNTIF($E28:$S28,5)+COUNTIF($E29:$S29,5)+COUNTIF($E30:$S30,5)+COUNTIF($E31:$S31,5)</f>
        <v>1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thickBot="1" x14ac:dyDescent="0.3">
      <c r="A29" s="65">
        <v>315</v>
      </c>
      <c r="B29" s="97" t="s">
        <v>156</v>
      </c>
      <c r="C29" s="98"/>
      <c r="D29" s="99" t="s">
        <v>106</v>
      </c>
      <c r="E29" s="63">
        <v>0</v>
      </c>
      <c r="F29" s="54">
        <v>0</v>
      </c>
      <c r="G29" s="54">
        <v>0</v>
      </c>
      <c r="H29" s="54">
        <v>2</v>
      </c>
      <c r="I29" s="54">
        <v>3</v>
      </c>
      <c r="J29" s="54">
        <v>0</v>
      </c>
      <c r="K29" s="54"/>
      <c r="L29" s="54"/>
      <c r="M29" s="54"/>
      <c r="N29" s="54"/>
      <c r="O29" s="54"/>
      <c r="P29" s="54"/>
      <c r="Q29" s="54"/>
      <c r="R29" s="54"/>
      <c r="S29" s="54"/>
      <c r="T29" s="55">
        <f t="shared" si="0"/>
        <v>5</v>
      </c>
      <c r="U29" s="253"/>
      <c r="V29" s="56"/>
      <c r="W29" s="57"/>
      <c r="X29" s="57"/>
      <c r="Y29" s="57"/>
      <c r="Z29" s="57"/>
      <c r="AA29" s="57"/>
      <c r="AB29" s="58"/>
      <c r="AC29" s="59"/>
    </row>
    <row r="30" spans="1:29" ht="16.5" thickBot="1" x14ac:dyDescent="0.3">
      <c r="A30" s="66"/>
      <c r="B30" s="97"/>
      <c r="C30" s="98"/>
      <c r="D30" s="99"/>
      <c r="E30" s="75">
        <v>0</v>
      </c>
      <c r="F30" s="76">
        <v>0</v>
      </c>
      <c r="G30" s="76">
        <v>0</v>
      </c>
      <c r="H30" s="76">
        <v>0</v>
      </c>
      <c r="I30" s="76">
        <v>5</v>
      </c>
      <c r="J30" s="76">
        <v>0</v>
      </c>
      <c r="K30" s="76"/>
      <c r="L30" s="76"/>
      <c r="M30" s="76"/>
      <c r="N30" s="76"/>
      <c r="O30" s="76"/>
      <c r="P30" s="76"/>
      <c r="Q30" s="76"/>
      <c r="R30" s="76"/>
      <c r="S30" s="76"/>
      <c r="T30" s="77">
        <f t="shared" si="0"/>
        <v>5</v>
      </c>
      <c r="U30" s="253"/>
      <c r="V30" s="78"/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00.00.00</v>
      </c>
    </row>
    <row r="31" spans="1:29" ht="16.5" thickBot="1" x14ac:dyDescent="0.3">
      <c r="A31" s="67"/>
      <c r="B31" s="100"/>
      <c r="C31" s="101"/>
      <c r="D31" s="102"/>
      <c r="E31" s="71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/>
      <c r="L31" s="72"/>
      <c r="M31" s="72"/>
      <c r="N31" s="72"/>
      <c r="O31" s="72"/>
      <c r="P31" s="72"/>
      <c r="Q31" s="72"/>
      <c r="R31" s="72"/>
      <c r="S31" s="72"/>
      <c r="T31" s="73">
        <f t="shared" si="0"/>
        <v>0</v>
      </c>
      <c r="U31" s="254"/>
      <c r="V31" s="79"/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0,56</v>
      </c>
    </row>
    <row r="32" spans="1:29" ht="15" x14ac:dyDescent="0.25">
      <c r="A32" s="64"/>
      <c r="B32" s="94"/>
      <c r="C32" s="95"/>
      <c r="D32" s="96"/>
      <c r="E32" s="74">
        <v>0</v>
      </c>
      <c r="F32" s="60">
        <v>0</v>
      </c>
      <c r="G32" s="60">
        <v>0</v>
      </c>
      <c r="H32" s="60">
        <v>0</v>
      </c>
      <c r="I32" s="60">
        <v>5</v>
      </c>
      <c r="J32" s="60">
        <v>0</v>
      </c>
      <c r="K32" s="60"/>
      <c r="L32" s="60"/>
      <c r="M32" s="60"/>
      <c r="N32" s="60"/>
      <c r="O32" s="60"/>
      <c r="P32" s="60"/>
      <c r="Q32" s="60"/>
      <c r="R32" s="60"/>
      <c r="S32" s="60"/>
      <c r="T32" s="61">
        <f t="shared" ref="T32:T47" si="1">IF(E32="","",SUM(E32:S32)+(COUNTIF(E32:S32,"5*")*5))</f>
        <v>5</v>
      </c>
      <c r="U32" s="252"/>
      <c r="V32" s="62">
        <f>SUM(T32:T35)+IF(ISNUMBER(U32),U32,0)+IF(ISNUMBER(U34),U34,0)+IF(ISNUMBER(U35),U35,0)</f>
        <v>12</v>
      </c>
      <c r="W32" s="51">
        <f>COUNTIF($E32:$S32,0)+COUNTIF($E33:$S33,0)+COUNTIF($E34:$S34,0)+COUNTIF($E35:$S35,0)</f>
        <v>21</v>
      </c>
      <c r="X32" s="51">
        <f>COUNTIF($E32:$S32,1)+COUNTIF($E33:$S33,1)+COUNTIF($E34:$S34,1)+COUNTIF($E35:$S35,1)</f>
        <v>0</v>
      </c>
      <c r="Y32" s="51">
        <f>COUNTIF($E32:$S32,2)+COUNTIF($E33:$S33,2)+COUNTIF($E34:$S34,2)+COUNTIF($E35:$S35,2)</f>
        <v>1</v>
      </c>
      <c r="Z32" s="51">
        <f>COUNTIF($E32:$S32,3)+COUNTIF($E33:$S33,3)+COUNTIF($E34:$S34,3)+COUNTIF($E35:$S35,3)</f>
        <v>0</v>
      </c>
      <c r="AA32" s="51">
        <f>COUNTIF($E32:$S32,5)+COUNTIF($E33:$S33,5)+COUNTIF($E34:$S34,5)+COUNTIF($E35:$S35,5)</f>
        <v>2</v>
      </c>
      <c r="AB32" s="52">
        <f>COUNTIF($E32:$S32,"5*")+COUNTIF($E33:$S33,"5*")+COUNTIF($E34:$S34,"5*")</f>
        <v>0</v>
      </c>
      <c r="AC32" s="53">
        <f>COUNTIF($E32:$S32,20)+COUNTIF($E33:$S33,20)+COUNTIF($E34:$S34,20)</f>
        <v>0</v>
      </c>
    </row>
    <row r="33" spans="1:29" ht="15.75" thickBot="1" x14ac:dyDescent="0.3">
      <c r="A33" s="65">
        <v>316</v>
      </c>
      <c r="B33" s="97" t="s">
        <v>157</v>
      </c>
      <c r="C33" s="98"/>
      <c r="D33" s="99" t="s">
        <v>106</v>
      </c>
      <c r="E33" s="63">
        <v>0</v>
      </c>
      <c r="F33" s="54">
        <v>0</v>
      </c>
      <c r="G33" s="54">
        <v>0</v>
      </c>
      <c r="H33" s="54">
        <v>0</v>
      </c>
      <c r="I33" s="54">
        <v>5</v>
      </c>
      <c r="J33" s="54">
        <v>0</v>
      </c>
      <c r="K33" s="54"/>
      <c r="L33" s="54"/>
      <c r="M33" s="54"/>
      <c r="N33" s="54"/>
      <c r="O33" s="54"/>
      <c r="P33" s="54"/>
      <c r="Q33" s="54"/>
      <c r="R33" s="54"/>
      <c r="S33" s="54"/>
      <c r="T33" s="55">
        <f t="shared" si="1"/>
        <v>5</v>
      </c>
      <c r="U33" s="253"/>
      <c r="V33" s="56"/>
      <c r="W33" s="57"/>
      <c r="X33" s="57"/>
      <c r="Y33" s="57"/>
      <c r="Z33" s="57"/>
      <c r="AA33" s="57"/>
      <c r="AB33" s="58"/>
      <c r="AC33" s="59"/>
    </row>
    <row r="34" spans="1:29" ht="16.5" thickBot="1" x14ac:dyDescent="0.3">
      <c r="A34" s="66"/>
      <c r="B34" s="97"/>
      <c r="C34" s="98"/>
      <c r="D34" s="99"/>
      <c r="E34" s="75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/>
      <c r="L34" s="76"/>
      <c r="M34" s="76"/>
      <c r="N34" s="76"/>
      <c r="O34" s="76"/>
      <c r="P34" s="76"/>
      <c r="Q34" s="76"/>
      <c r="R34" s="76"/>
      <c r="S34" s="76"/>
      <c r="T34" s="77">
        <f t="shared" si="1"/>
        <v>0</v>
      </c>
      <c r="U34" s="253"/>
      <c r="V34" s="78"/>
      <c r="W34" s="40" t="s">
        <v>3</v>
      </c>
      <c r="X34" s="41"/>
      <c r="Y34" s="41"/>
      <c r="Z34" s="42"/>
      <c r="AA34" s="42"/>
      <c r="AB34" s="43"/>
      <c r="AC34" s="44" t="str">
        <f>TEXT( (V35-V34+0.00000000000001),"[hh].mm.ss")</f>
        <v>00.00.00</v>
      </c>
    </row>
    <row r="35" spans="1:29" ht="16.5" thickBot="1" x14ac:dyDescent="0.3">
      <c r="A35" s="67"/>
      <c r="B35" s="100"/>
      <c r="C35" s="101"/>
      <c r="D35" s="102"/>
      <c r="E35" s="71">
        <v>0</v>
      </c>
      <c r="F35" s="72">
        <v>0</v>
      </c>
      <c r="G35" s="72">
        <v>0</v>
      </c>
      <c r="H35" s="72">
        <v>0</v>
      </c>
      <c r="I35" s="72">
        <v>2</v>
      </c>
      <c r="J35" s="72">
        <v>0</v>
      </c>
      <c r="K35" s="72"/>
      <c r="L35" s="72"/>
      <c r="M35" s="72"/>
      <c r="N35" s="72"/>
      <c r="O35" s="72"/>
      <c r="P35" s="72"/>
      <c r="Q35" s="72"/>
      <c r="R35" s="72"/>
      <c r="S35" s="72"/>
      <c r="T35" s="73">
        <f t="shared" si="1"/>
        <v>2</v>
      </c>
      <c r="U35" s="254"/>
      <c r="V35" s="79"/>
      <c r="W35" s="45" t="s">
        <v>12</v>
      </c>
      <c r="X35" s="46"/>
      <c r="Y35" s="46"/>
      <c r="Z35" s="47"/>
      <c r="AA35" s="48"/>
      <c r="AB35" s="49"/>
      <c r="AC35" s="50" t="str">
        <f>TEXT(IF($E33="","",(IF($E34="",T33/(15-(COUNTIF($E33:$S33,""))),(IF($E35="",(T33+T34)/(30-(COUNTIF($E33:$S33,"")+COUNTIF($E34:$S34,""))), (T33+T34+T35)/(45-(COUNTIF($E33:$S33,"")+COUNTIF($E34:$S34,"")+COUNTIF($E35:$S35,"")))))))),"0,00")</f>
        <v>0,39</v>
      </c>
    </row>
    <row r="36" spans="1:29" ht="15" x14ac:dyDescent="0.25">
      <c r="A36" s="64"/>
      <c r="B36" s="94"/>
      <c r="C36" s="95"/>
      <c r="D36" s="96"/>
      <c r="E36" s="74">
        <v>1</v>
      </c>
      <c r="F36" s="60">
        <v>0</v>
      </c>
      <c r="G36" s="60">
        <v>1</v>
      </c>
      <c r="H36" s="60">
        <v>3</v>
      </c>
      <c r="I36" s="60">
        <v>5</v>
      </c>
      <c r="J36" s="60">
        <v>0</v>
      </c>
      <c r="K36" s="60"/>
      <c r="L36" s="60"/>
      <c r="M36" s="60"/>
      <c r="N36" s="60"/>
      <c r="O36" s="60"/>
      <c r="P36" s="60"/>
      <c r="Q36" s="60"/>
      <c r="R36" s="60"/>
      <c r="S36" s="60"/>
      <c r="T36" s="61">
        <f t="shared" si="1"/>
        <v>10</v>
      </c>
      <c r="U36" s="252"/>
      <c r="V36" s="62">
        <f>SUM(T36:T39)+IF(ISNUMBER(U36),U36,0)+IF(ISNUMBER(U38),U38,0)+IF(ISNUMBER(U39),U39,0)</f>
        <v>46</v>
      </c>
      <c r="W36" s="51">
        <f>COUNTIF($E36:$S36,0)+COUNTIF($E37:$S37,0)+COUNTIF($E38:$S38,0)+COUNTIF($E39:$S39,0)</f>
        <v>10</v>
      </c>
      <c r="X36" s="51">
        <f>COUNTIF($E36:$S36,1)+COUNTIF($E37:$S37,1)+COUNTIF($E38:$S38,1)+COUNTIF($E39:$S39,1)</f>
        <v>3</v>
      </c>
      <c r="Y36" s="51">
        <f>COUNTIF($E36:$S36,2)+COUNTIF($E37:$S37,2)+COUNTIF($E38:$S38,2)+COUNTIF($E39:$S39,2)</f>
        <v>0</v>
      </c>
      <c r="Z36" s="51">
        <f>COUNTIF($E36:$S36,3)+COUNTIF($E37:$S37,3)+COUNTIF($E38:$S38,3)+COUNTIF($E39:$S39,3)</f>
        <v>6</v>
      </c>
      <c r="AA36" s="51">
        <f>COUNTIF($E36:$S36,5)+COUNTIF($E37:$S37,5)+COUNTIF($E38:$S38,5)+COUNTIF($E39:$S39,5)</f>
        <v>5</v>
      </c>
      <c r="AB36" s="52">
        <f>COUNTIF($E36:$S36,"5*")+COUNTIF($E37:$S37,"5*")+COUNTIF($E38:$S38,"5*")</f>
        <v>0</v>
      </c>
      <c r="AC36" s="53">
        <f>COUNTIF($E36:$S36,20)+COUNTIF($E37:$S37,20)+COUNTIF($E38:$S38,20)</f>
        <v>0</v>
      </c>
    </row>
    <row r="37" spans="1:29" ht="15.75" thickBot="1" x14ac:dyDescent="0.3">
      <c r="A37" s="65">
        <v>320</v>
      </c>
      <c r="B37" s="97" t="s">
        <v>158</v>
      </c>
      <c r="C37" s="98"/>
      <c r="D37" s="99" t="s">
        <v>106</v>
      </c>
      <c r="E37" s="63">
        <v>0</v>
      </c>
      <c r="F37" s="54">
        <v>0</v>
      </c>
      <c r="G37" s="54">
        <v>0</v>
      </c>
      <c r="H37" s="54">
        <v>1</v>
      </c>
      <c r="I37" s="54">
        <v>5</v>
      </c>
      <c r="J37" s="54">
        <v>0</v>
      </c>
      <c r="K37" s="54"/>
      <c r="L37" s="54"/>
      <c r="M37" s="54"/>
      <c r="N37" s="54"/>
      <c r="O37" s="54"/>
      <c r="P37" s="54"/>
      <c r="Q37" s="54"/>
      <c r="R37" s="54"/>
      <c r="S37" s="54"/>
      <c r="T37" s="55">
        <f t="shared" si="1"/>
        <v>6</v>
      </c>
      <c r="U37" s="253"/>
      <c r="V37" s="56"/>
      <c r="W37" s="57"/>
      <c r="X37" s="57"/>
      <c r="Y37" s="57"/>
      <c r="Z37" s="57"/>
      <c r="AA37" s="57"/>
      <c r="AB37" s="58"/>
      <c r="AC37" s="59"/>
    </row>
    <row r="38" spans="1:29" ht="16.5" thickBot="1" x14ac:dyDescent="0.3">
      <c r="A38" s="66"/>
      <c r="B38" s="97"/>
      <c r="C38" s="98"/>
      <c r="D38" s="99"/>
      <c r="E38" s="75">
        <v>5</v>
      </c>
      <c r="F38" s="76">
        <v>3</v>
      </c>
      <c r="G38" s="76">
        <v>5</v>
      </c>
      <c r="H38" s="76">
        <v>3</v>
      </c>
      <c r="I38" s="76">
        <v>3</v>
      </c>
      <c r="J38" s="76">
        <v>0</v>
      </c>
      <c r="K38" s="76"/>
      <c r="L38" s="76"/>
      <c r="M38" s="76"/>
      <c r="N38" s="76"/>
      <c r="O38" s="76"/>
      <c r="P38" s="76"/>
      <c r="Q38" s="76"/>
      <c r="R38" s="76"/>
      <c r="S38" s="76"/>
      <c r="T38" s="77">
        <f t="shared" si="1"/>
        <v>19</v>
      </c>
      <c r="U38" s="253"/>
      <c r="V38" s="78"/>
      <c r="W38" s="40" t="s">
        <v>3</v>
      </c>
      <c r="X38" s="41"/>
      <c r="Y38" s="41"/>
      <c r="Z38" s="42"/>
      <c r="AA38" s="42"/>
      <c r="AB38" s="43"/>
      <c r="AC38" s="44" t="str">
        <f>TEXT( (V39-V38+0.00000000000001),"[hh].mm.ss")</f>
        <v>00.00.00</v>
      </c>
    </row>
    <row r="39" spans="1:29" ht="16.5" thickBot="1" x14ac:dyDescent="0.3">
      <c r="A39" s="67"/>
      <c r="B39" s="100"/>
      <c r="C39" s="101"/>
      <c r="D39" s="102"/>
      <c r="E39" s="71">
        <v>5</v>
      </c>
      <c r="F39" s="72">
        <v>0</v>
      </c>
      <c r="G39" s="72">
        <v>0</v>
      </c>
      <c r="H39" s="72">
        <v>3</v>
      </c>
      <c r="I39" s="72">
        <v>3</v>
      </c>
      <c r="J39" s="72">
        <v>0</v>
      </c>
      <c r="K39" s="72"/>
      <c r="L39" s="72"/>
      <c r="M39" s="72"/>
      <c r="N39" s="72"/>
      <c r="O39" s="72"/>
      <c r="P39" s="72"/>
      <c r="Q39" s="72"/>
      <c r="R39" s="72"/>
      <c r="S39" s="72"/>
      <c r="T39" s="73">
        <f t="shared" si="1"/>
        <v>11</v>
      </c>
      <c r="U39" s="254"/>
      <c r="V39" s="79"/>
      <c r="W39" s="45" t="s">
        <v>12</v>
      </c>
      <c r="X39" s="46"/>
      <c r="Y39" s="46"/>
      <c r="Z39" s="47"/>
      <c r="AA39" s="48"/>
      <c r="AB39" s="49"/>
      <c r="AC39" s="50" t="str">
        <f>TEXT(IF($E37="","",(IF($E38="",T37/(15-(COUNTIF($E37:$S37,""))),(IF($E39="",(T37+T38)/(30-(COUNTIF($E37:$S37,"")+COUNTIF($E38:$S38,""))), (T37+T38+T39)/(45-(COUNTIF($E37:$S37,"")+COUNTIF($E38:$S38,"")+COUNTIF($E39:$S39,"")))))))),"0,00")</f>
        <v>2,00</v>
      </c>
    </row>
    <row r="40" spans="1:29" ht="15" x14ac:dyDescent="0.25">
      <c r="A40" s="64"/>
      <c r="B40" s="94"/>
      <c r="C40" s="95"/>
      <c r="D40" s="96"/>
      <c r="E40" s="74">
        <v>0</v>
      </c>
      <c r="F40" s="60">
        <v>1</v>
      </c>
      <c r="G40" s="60">
        <v>0</v>
      </c>
      <c r="H40" s="60">
        <v>3</v>
      </c>
      <c r="I40" s="60">
        <v>5</v>
      </c>
      <c r="J40" s="60">
        <v>0</v>
      </c>
      <c r="K40" s="60"/>
      <c r="L40" s="60"/>
      <c r="M40" s="60"/>
      <c r="N40" s="60"/>
      <c r="O40" s="60"/>
      <c r="P40" s="60"/>
      <c r="Q40" s="60"/>
      <c r="R40" s="60"/>
      <c r="S40" s="60"/>
      <c r="T40" s="61">
        <f t="shared" si="1"/>
        <v>9</v>
      </c>
      <c r="U40" s="252"/>
      <c r="V40" s="62">
        <f>SUM(T40:T43)+IF(ISNUMBER(U40),U40,0)+IF(ISNUMBER(U42),U42,0)+IF(ISNUMBER(U43),U43,0)</f>
        <v>21</v>
      </c>
      <c r="W40" s="51">
        <f>COUNTIF($E40:$S40,0)+COUNTIF($E41:$S41,0)+COUNTIF($E42:$S42,0)+COUNTIF($E43:$S43,0)</f>
        <v>15</v>
      </c>
      <c r="X40" s="51">
        <f>COUNTIF($E40:$S40,1)+COUNTIF($E41:$S41,1)+COUNTIF($E42:$S42,1)+COUNTIF($E43:$S43,1)</f>
        <v>4</v>
      </c>
      <c r="Y40" s="51">
        <f>COUNTIF($E40:$S40,2)+COUNTIF($E41:$S41,2)+COUNTIF($E42:$S42,2)+COUNTIF($E43:$S43,2)</f>
        <v>2</v>
      </c>
      <c r="Z40" s="51">
        <f>COUNTIF($E40:$S40,3)+COUNTIF($E41:$S41,3)+COUNTIF($E42:$S42,3)+COUNTIF($E43:$S43,3)</f>
        <v>1</v>
      </c>
      <c r="AA40" s="51">
        <f>COUNTIF($E40:$S40,5)+COUNTIF($E41:$S41,5)+COUNTIF($E42:$S42,5)+COUNTIF($E43:$S43,5)</f>
        <v>2</v>
      </c>
      <c r="AB40" s="52">
        <f>COUNTIF($E40:$S40,"5*")+COUNTIF($E41:$S41,"5*")+COUNTIF($E42:$S42,"5*")</f>
        <v>0</v>
      </c>
      <c r="AC40" s="53">
        <f>COUNTIF($E40:$S40,20)+COUNTIF($E41:$S41,20)+COUNTIF($E42:$S42,20)</f>
        <v>0</v>
      </c>
    </row>
    <row r="41" spans="1:29" ht="15.75" thickBot="1" x14ac:dyDescent="0.3">
      <c r="A41" s="65">
        <v>323</v>
      </c>
      <c r="B41" s="97" t="s">
        <v>159</v>
      </c>
      <c r="C41" s="98"/>
      <c r="D41" s="99" t="s">
        <v>23</v>
      </c>
      <c r="E41" s="63">
        <v>0</v>
      </c>
      <c r="F41" s="54">
        <v>0</v>
      </c>
      <c r="G41" s="54">
        <v>0</v>
      </c>
      <c r="H41" s="54">
        <v>2</v>
      </c>
      <c r="I41" s="54">
        <v>0</v>
      </c>
      <c r="J41" s="54">
        <v>0</v>
      </c>
      <c r="K41" s="54"/>
      <c r="L41" s="54"/>
      <c r="M41" s="54"/>
      <c r="N41" s="54"/>
      <c r="O41" s="54"/>
      <c r="P41" s="54"/>
      <c r="Q41" s="54"/>
      <c r="R41" s="54"/>
      <c r="S41" s="54"/>
      <c r="T41" s="55">
        <f t="shared" si="1"/>
        <v>2</v>
      </c>
      <c r="U41" s="253"/>
      <c r="V41" s="56"/>
      <c r="W41" s="57"/>
      <c r="X41" s="57"/>
      <c r="Y41" s="57"/>
      <c r="Z41" s="57"/>
      <c r="AA41" s="57"/>
      <c r="AB41" s="58"/>
      <c r="AC41" s="59"/>
    </row>
    <row r="42" spans="1:29" ht="16.5" thickBot="1" x14ac:dyDescent="0.3">
      <c r="A42" s="66"/>
      <c r="B42" s="97"/>
      <c r="C42" s="98"/>
      <c r="D42" s="99"/>
      <c r="E42" s="75">
        <v>0</v>
      </c>
      <c r="F42" s="76">
        <v>0</v>
      </c>
      <c r="G42" s="76">
        <v>1</v>
      </c>
      <c r="H42" s="76">
        <v>2</v>
      </c>
      <c r="I42" s="76">
        <v>1</v>
      </c>
      <c r="J42" s="76">
        <v>0</v>
      </c>
      <c r="K42" s="76"/>
      <c r="L42" s="76"/>
      <c r="M42" s="76"/>
      <c r="N42" s="76"/>
      <c r="O42" s="76"/>
      <c r="P42" s="76"/>
      <c r="Q42" s="76"/>
      <c r="R42" s="76"/>
      <c r="S42" s="76"/>
      <c r="T42" s="77">
        <f t="shared" si="1"/>
        <v>4</v>
      </c>
      <c r="U42" s="253"/>
      <c r="V42" s="78"/>
      <c r="W42" s="40" t="s">
        <v>3</v>
      </c>
      <c r="X42" s="41"/>
      <c r="Y42" s="41"/>
      <c r="Z42" s="42"/>
      <c r="AA42" s="42"/>
      <c r="AB42" s="43"/>
      <c r="AC42" s="44" t="str">
        <f>TEXT( (V43-V42+0.00000000000001),"[hh].mm.ss")</f>
        <v>00.00.00</v>
      </c>
    </row>
    <row r="43" spans="1:29" ht="16.5" thickBot="1" x14ac:dyDescent="0.3">
      <c r="A43" s="67"/>
      <c r="B43" s="100"/>
      <c r="C43" s="101"/>
      <c r="D43" s="102"/>
      <c r="E43" s="80">
        <v>0</v>
      </c>
      <c r="F43" s="81">
        <v>0</v>
      </c>
      <c r="G43" s="81">
        <v>0</v>
      </c>
      <c r="H43" s="81">
        <v>1</v>
      </c>
      <c r="I43" s="81">
        <v>5</v>
      </c>
      <c r="J43" s="81">
        <v>0</v>
      </c>
      <c r="K43" s="81"/>
      <c r="L43" s="81"/>
      <c r="M43" s="81"/>
      <c r="N43" s="81"/>
      <c r="O43" s="81"/>
      <c r="P43" s="81"/>
      <c r="Q43" s="81"/>
      <c r="R43" s="81"/>
      <c r="S43" s="81"/>
      <c r="T43" s="82">
        <f t="shared" si="1"/>
        <v>6</v>
      </c>
      <c r="U43" s="254"/>
      <c r="V43" s="83"/>
      <c r="W43" s="45" t="s">
        <v>12</v>
      </c>
      <c r="X43" s="46"/>
      <c r="Y43" s="46"/>
      <c r="Z43" s="47"/>
      <c r="AA43" s="48"/>
      <c r="AB43" s="49"/>
      <c r="AC43" s="50" t="str">
        <f>TEXT(IF($E41="","",(IF($E42="",T41/(15-(COUNTIF($E41:$S41,""))),(IF($E43="",(T41+T42)/(30-(COUNTIF($E41:$S41,"")+COUNTIF($E42:$S42,""))), (T41+T42+T43)/(45-(COUNTIF($E41:$S41,"")+COUNTIF($E42:$S42,"")+COUNTIF($E43:$S43,"")))))))),"0,00")</f>
        <v>0,67</v>
      </c>
    </row>
    <row r="44" spans="1:29" ht="15" x14ac:dyDescent="0.25">
      <c r="A44" s="64"/>
      <c r="B44" s="94"/>
      <c r="C44" s="95"/>
      <c r="D44" s="96"/>
      <c r="E44" s="74">
        <v>5</v>
      </c>
      <c r="F44" s="60">
        <v>3</v>
      </c>
      <c r="G44" s="60">
        <v>5</v>
      </c>
      <c r="H44" s="60">
        <v>5</v>
      </c>
      <c r="I44" s="60">
        <v>5</v>
      </c>
      <c r="J44" s="60">
        <v>0</v>
      </c>
      <c r="K44" s="60"/>
      <c r="L44" s="60"/>
      <c r="M44" s="60"/>
      <c r="N44" s="60"/>
      <c r="O44" s="60"/>
      <c r="P44" s="60"/>
      <c r="Q44" s="60"/>
      <c r="R44" s="60"/>
      <c r="S44" s="60"/>
      <c r="T44" s="61">
        <f t="shared" si="1"/>
        <v>23</v>
      </c>
      <c r="U44" s="252"/>
      <c r="V44" s="62">
        <f>SUM(T44:T47)+IF(ISNUMBER(U44),U44,0)+IF(ISNUMBER(U46),U46,0)+IF(ISNUMBER(U47),U47,0)</f>
        <v>77</v>
      </c>
      <c r="W44" s="51">
        <f>COUNTIF($E44:$S44,0)+COUNTIF($E45:$S45,0)+COUNTIF($E46:$S46,0)+COUNTIF($E47:$S47,0)</f>
        <v>4</v>
      </c>
      <c r="X44" s="51">
        <f>COUNTIF($E44:$S44,1)+COUNTIF($E45:$S45,1)+COUNTIF($E46:$S46,1)+COUNTIF($E47:$S47,1)</f>
        <v>1</v>
      </c>
      <c r="Y44" s="51">
        <f>COUNTIF($E44:$S44,2)+COUNTIF($E45:$S45,2)+COUNTIF($E46:$S46,2)+COUNTIF($E47:$S47,2)</f>
        <v>1</v>
      </c>
      <c r="Z44" s="51">
        <f>COUNTIF($E44:$S44,3)+COUNTIF($E45:$S45,3)+COUNTIF($E46:$S46,3)+COUNTIF($E47:$S47,3)</f>
        <v>8</v>
      </c>
      <c r="AA44" s="51">
        <f>COUNTIF($E44:$S44,5)+COUNTIF($E45:$S45,5)+COUNTIF($E46:$S46,5)+COUNTIF($E47:$S47,5)</f>
        <v>10</v>
      </c>
      <c r="AB44" s="52">
        <f>COUNTIF($E44:$S44,"5*")+COUNTIF($E45:$S45,"5*")+COUNTIF($E46:$S46,"5*")</f>
        <v>0</v>
      </c>
      <c r="AC44" s="53">
        <f>COUNTIF($E44:$S44,20)+COUNTIF($E45:$S45,20)+COUNTIF($E46:$S46,20)</f>
        <v>0</v>
      </c>
    </row>
    <row r="45" spans="1:29" ht="15.75" thickBot="1" x14ac:dyDescent="0.3">
      <c r="A45" s="65">
        <v>328</v>
      </c>
      <c r="B45" s="97" t="s">
        <v>160</v>
      </c>
      <c r="C45" s="98"/>
      <c r="D45" s="99" t="s">
        <v>23</v>
      </c>
      <c r="E45" s="63">
        <v>2</v>
      </c>
      <c r="F45" s="54">
        <v>3</v>
      </c>
      <c r="G45" s="54">
        <v>3</v>
      </c>
      <c r="H45" s="54">
        <v>3</v>
      </c>
      <c r="I45" s="54">
        <v>5</v>
      </c>
      <c r="J45" s="54">
        <v>0</v>
      </c>
      <c r="K45" s="54"/>
      <c r="L45" s="54"/>
      <c r="M45" s="54"/>
      <c r="N45" s="54"/>
      <c r="O45" s="54"/>
      <c r="P45" s="54"/>
      <c r="Q45" s="54"/>
      <c r="R45" s="54"/>
      <c r="S45" s="54"/>
      <c r="T45" s="55">
        <f t="shared" si="1"/>
        <v>16</v>
      </c>
      <c r="U45" s="253"/>
      <c r="V45" s="56"/>
      <c r="W45" s="57"/>
      <c r="X45" s="57"/>
      <c r="Y45" s="57"/>
      <c r="Z45" s="57"/>
      <c r="AA45" s="57"/>
      <c r="AB45" s="58"/>
      <c r="AC45" s="59"/>
    </row>
    <row r="46" spans="1:29" ht="16.5" thickBot="1" x14ac:dyDescent="0.3">
      <c r="A46" s="66"/>
      <c r="B46" s="97"/>
      <c r="C46" s="98"/>
      <c r="D46" s="99"/>
      <c r="E46" s="75">
        <v>1</v>
      </c>
      <c r="F46" s="76">
        <v>3</v>
      </c>
      <c r="G46" s="76">
        <v>5</v>
      </c>
      <c r="H46" s="76">
        <v>5</v>
      </c>
      <c r="I46" s="76">
        <v>5</v>
      </c>
      <c r="J46" s="76">
        <v>0</v>
      </c>
      <c r="K46" s="76"/>
      <c r="L46" s="76"/>
      <c r="M46" s="76"/>
      <c r="N46" s="76"/>
      <c r="O46" s="76"/>
      <c r="P46" s="76"/>
      <c r="Q46" s="76"/>
      <c r="R46" s="76"/>
      <c r="S46" s="76"/>
      <c r="T46" s="77">
        <f t="shared" si="1"/>
        <v>19</v>
      </c>
      <c r="U46" s="253"/>
      <c r="V46" s="78"/>
      <c r="W46" s="40" t="s">
        <v>3</v>
      </c>
      <c r="X46" s="41"/>
      <c r="Y46" s="41"/>
      <c r="Z46" s="42"/>
      <c r="AA46" s="42"/>
      <c r="AB46" s="43"/>
      <c r="AC46" s="44" t="str">
        <f>TEXT( (V47-V46+0.00000000000001),"[hh].mm.ss")</f>
        <v>00.00.00</v>
      </c>
    </row>
    <row r="47" spans="1:29" ht="16.5" thickBot="1" x14ac:dyDescent="0.3">
      <c r="A47" s="67"/>
      <c r="B47" s="100"/>
      <c r="C47" s="101"/>
      <c r="D47" s="102"/>
      <c r="E47" s="71">
        <v>3</v>
      </c>
      <c r="F47" s="72">
        <v>5</v>
      </c>
      <c r="G47" s="72">
        <v>3</v>
      </c>
      <c r="H47" s="72">
        <v>3</v>
      </c>
      <c r="I47" s="72">
        <v>5</v>
      </c>
      <c r="J47" s="72">
        <v>0</v>
      </c>
      <c r="K47" s="72"/>
      <c r="L47" s="72"/>
      <c r="M47" s="72"/>
      <c r="N47" s="72"/>
      <c r="O47" s="72"/>
      <c r="P47" s="72"/>
      <c r="Q47" s="72"/>
      <c r="R47" s="72"/>
      <c r="S47" s="72"/>
      <c r="T47" s="73">
        <f t="shared" si="1"/>
        <v>19</v>
      </c>
      <c r="U47" s="254"/>
      <c r="V47" s="79"/>
      <c r="W47" s="45" t="s">
        <v>12</v>
      </c>
      <c r="X47" s="46"/>
      <c r="Y47" s="46"/>
      <c r="Z47" s="47"/>
      <c r="AA47" s="48"/>
      <c r="AB47" s="49"/>
      <c r="AC47" s="50" t="str">
        <f>TEXT(IF($E45="","",(IF($E46="",T45/(15-(COUNTIF($E45:$S45,""))),(IF($E47="",(T45+T46)/(30-(COUNTIF($E45:$S45,"")+COUNTIF($E46:$S46,""))), (T45+T46+T47)/(45-(COUNTIF($E45:$S45,"")+COUNTIF($E46:$S46,"")+COUNTIF($E47:$S47,"")))))))),"0,00")</f>
        <v>3,00</v>
      </c>
    </row>
  </sheetData>
  <mergeCells count="15">
    <mergeCell ref="U32:U35"/>
    <mergeCell ref="U36:U39"/>
    <mergeCell ref="U40:U43"/>
    <mergeCell ref="U44:U47"/>
    <mergeCell ref="U12:U15"/>
    <mergeCell ref="U16:U19"/>
    <mergeCell ref="U20:U23"/>
    <mergeCell ref="U24:U27"/>
    <mergeCell ref="U28:U31"/>
    <mergeCell ref="U8:U11"/>
    <mergeCell ref="A3:AB3"/>
    <mergeCell ref="A1:C1"/>
    <mergeCell ref="D1:S1"/>
    <mergeCell ref="A2:C2"/>
    <mergeCell ref="D2:S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285156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46" t="s">
        <v>21</v>
      </c>
      <c r="B1" s="247"/>
      <c r="C1" s="248"/>
      <c r="D1" s="238" t="s">
        <v>83</v>
      </c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40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0.25" customHeight="1" thickBot="1" x14ac:dyDescent="0.45">
      <c r="A2" s="249"/>
      <c r="B2" s="250"/>
      <c r="C2" s="251"/>
      <c r="D2" s="241" t="s">
        <v>161</v>
      </c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3"/>
      <c r="T2" s="3"/>
      <c r="U2" s="3"/>
      <c r="V2" s="3"/>
      <c r="W2" s="3"/>
      <c r="X2" s="3"/>
      <c r="Y2" s="3"/>
      <c r="Z2" s="3"/>
      <c r="AA2" s="3"/>
      <c r="AB2" s="4"/>
      <c r="AC2" s="5" t="s">
        <v>7</v>
      </c>
    </row>
    <row r="3" spans="1:29" ht="33" x14ac:dyDescent="0.6">
      <c r="A3" s="244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34.5" customHeight="1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43617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07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4" t="s">
        <v>4</v>
      </c>
      <c r="B7" s="103" t="s">
        <v>17</v>
      </c>
      <c r="C7" s="104"/>
      <c r="D7" s="105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" x14ac:dyDescent="0.25">
      <c r="A8" s="64"/>
      <c r="B8" s="94"/>
      <c r="C8" s="95"/>
      <c r="D8" s="96"/>
      <c r="E8" s="74">
        <v>3</v>
      </c>
      <c r="F8" s="60">
        <v>3</v>
      </c>
      <c r="G8" s="60">
        <v>2</v>
      </c>
      <c r="H8" s="60">
        <v>2</v>
      </c>
      <c r="I8" s="60">
        <v>3</v>
      </c>
      <c r="J8" s="60">
        <v>3</v>
      </c>
      <c r="K8" s="60"/>
      <c r="L8" s="60"/>
      <c r="M8" s="60"/>
      <c r="N8" s="60"/>
      <c r="O8" s="60"/>
      <c r="P8" s="60"/>
      <c r="Q8" s="60"/>
      <c r="R8" s="60"/>
      <c r="S8" s="60"/>
      <c r="T8" s="61">
        <f t="shared" ref="T8:T31" si="0">IF(E8="","",SUM(E8:S8)+(COUNTIF(E8:S8,"5*")*5))</f>
        <v>16</v>
      </c>
      <c r="U8" s="252" t="s">
        <v>93</v>
      </c>
      <c r="V8" s="62">
        <f>SUM(T8:T11)+IF(ISNUMBER(U8),U8,0)+IF(ISNUMBER(U10),U10,0)+IF(ISNUMBER(U11),U11,0)</f>
        <v>81</v>
      </c>
      <c r="W8" s="51">
        <f>COUNTIF($E8:$S8,0)+COUNTIF($E9:$S9,0)+COUNTIF($E10:$S10,0)+COUNTIF($E11:$S11,0)</f>
        <v>0</v>
      </c>
      <c r="X8" s="51">
        <f>COUNTIF($E8:$S8,1)+COUNTIF($E9:$S9,1)+COUNTIF($E10:$S10,1)+COUNTIF($E11:$S11,1)</f>
        <v>0</v>
      </c>
      <c r="Y8" s="51">
        <f>COUNTIF($E8:$S8,2)+COUNTIF($E9:$S9,2)+COUNTIF($E10:$S10,2)+COUNTIF($E11:$S11,2)</f>
        <v>3</v>
      </c>
      <c r="Z8" s="51">
        <f>COUNTIF($E8:$S8,3)+COUNTIF($E9:$S9,3)+COUNTIF($E10:$S10,3)+COUNTIF($E11:$S11,3)</f>
        <v>15</v>
      </c>
      <c r="AA8" s="51">
        <f>COUNTIF($E8:$S8,5)+COUNTIF($E9:$S9,5)+COUNTIF($E10:$S10,5)+COUNTIF($E11:$S11,5)</f>
        <v>6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65">
        <v>300</v>
      </c>
      <c r="B9" s="97" t="s">
        <v>84</v>
      </c>
      <c r="C9" s="98"/>
      <c r="D9" s="99" t="s">
        <v>90</v>
      </c>
      <c r="E9" s="63">
        <v>3</v>
      </c>
      <c r="F9" s="54">
        <v>3</v>
      </c>
      <c r="G9" s="54">
        <v>2</v>
      </c>
      <c r="H9" s="54">
        <v>3</v>
      </c>
      <c r="I9" s="54">
        <v>5</v>
      </c>
      <c r="J9" s="54">
        <v>5</v>
      </c>
      <c r="K9" s="54"/>
      <c r="L9" s="54"/>
      <c r="M9" s="54"/>
      <c r="N9" s="54"/>
      <c r="O9" s="54"/>
      <c r="P9" s="54"/>
      <c r="Q9" s="54"/>
      <c r="R9" s="54"/>
      <c r="S9" s="54"/>
      <c r="T9" s="55">
        <f t="shared" si="0"/>
        <v>21</v>
      </c>
      <c r="U9" s="253"/>
      <c r="V9" s="56"/>
      <c r="W9" s="57"/>
      <c r="X9" s="57"/>
      <c r="Y9" s="57"/>
      <c r="Z9" s="57"/>
      <c r="AA9" s="57"/>
      <c r="AB9" s="58"/>
      <c r="AC9" s="59"/>
    </row>
    <row r="10" spans="1:29" ht="16.5" thickBot="1" x14ac:dyDescent="0.3">
      <c r="A10" s="66"/>
      <c r="B10" s="97"/>
      <c r="C10" s="98"/>
      <c r="D10" s="99"/>
      <c r="E10" s="75">
        <v>3</v>
      </c>
      <c r="F10" s="76">
        <v>3</v>
      </c>
      <c r="G10" s="76">
        <v>3</v>
      </c>
      <c r="H10" s="76">
        <v>3</v>
      </c>
      <c r="I10" s="76">
        <v>5</v>
      </c>
      <c r="J10" s="76">
        <v>5</v>
      </c>
      <c r="K10" s="76"/>
      <c r="L10" s="76"/>
      <c r="M10" s="76"/>
      <c r="N10" s="76"/>
      <c r="O10" s="76"/>
      <c r="P10" s="76"/>
      <c r="Q10" s="76"/>
      <c r="R10" s="76"/>
      <c r="S10" s="76"/>
      <c r="T10" s="77">
        <f t="shared" si="0"/>
        <v>22</v>
      </c>
      <c r="U10" s="253"/>
      <c r="V10" s="78"/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00.00.00</v>
      </c>
    </row>
    <row r="11" spans="1:29" ht="16.5" thickBot="1" x14ac:dyDescent="0.3">
      <c r="A11" s="67"/>
      <c r="B11" s="100"/>
      <c r="C11" s="101"/>
      <c r="D11" s="102"/>
      <c r="E11" s="71">
        <v>3</v>
      </c>
      <c r="F11" s="72">
        <v>3</v>
      </c>
      <c r="G11" s="72">
        <v>3</v>
      </c>
      <c r="H11" s="72">
        <v>3</v>
      </c>
      <c r="I11" s="72">
        <v>5</v>
      </c>
      <c r="J11" s="72">
        <v>5</v>
      </c>
      <c r="K11" s="72"/>
      <c r="L11" s="72"/>
      <c r="M11" s="72"/>
      <c r="N11" s="72"/>
      <c r="O11" s="72"/>
      <c r="P11" s="72"/>
      <c r="Q11" s="72"/>
      <c r="R11" s="72"/>
      <c r="S11" s="72"/>
      <c r="T11" s="73">
        <f t="shared" si="0"/>
        <v>22</v>
      </c>
      <c r="U11" s="254"/>
      <c r="V11" s="79"/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3,61</v>
      </c>
    </row>
    <row r="12" spans="1:29" ht="15" x14ac:dyDescent="0.25">
      <c r="A12" s="64"/>
      <c r="B12" s="94"/>
      <c r="C12" s="95"/>
      <c r="D12" s="96"/>
      <c r="E12" s="74">
        <v>0</v>
      </c>
      <c r="F12" s="60">
        <v>0</v>
      </c>
      <c r="G12" s="60">
        <v>0</v>
      </c>
      <c r="H12" s="60">
        <v>0</v>
      </c>
      <c r="I12" s="60">
        <v>1</v>
      </c>
      <c r="J12" s="60">
        <v>3</v>
      </c>
      <c r="K12" s="60"/>
      <c r="L12" s="60"/>
      <c r="M12" s="60"/>
      <c r="N12" s="60"/>
      <c r="O12" s="60"/>
      <c r="P12" s="60"/>
      <c r="Q12" s="60"/>
      <c r="R12" s="60"/>
      <c r="S12" s="60"/>
      <c r="T12" s="61">
        <f t="shared" si="0"/>
        <v>4</v>
      </c>
      <c r="U12" s="252" t="s">
        <v>91</v>
      </c>
      <c r="V12" s="62">
        <f>SUM(T12:T15)+IF(ISNUMBER(U12),U12,0)+IF(ISNUMBER(U14),U14,0)+IF(ISNUMBER(U15),U15,0)</f>
        <v>13</v>
      </c>
      <c r="W12" s="51">
        <f>COUNTIF($E12:$S12,0)+COUNTIF($E13:$S13,0)+COUNTIF($E14:$S14,0)+COUNTIF($E15:$S15,0)</f>
        <v>19</v>
      </c>
      <c r="X12" s="51">
        <f>COUNTIF($E12:$S12,1)+COUNTIF($E13:$S13,1)+COUNTIF($E14:$S14,1)+COUNTIF($E15:$S15,1)</f>
        <v>1</v>
      </c>
      <c r="Y12" s="51">
        <f>COUNTIF($E12:$S12,2)+COUNTIF($E13:$S13,2)+COUNTIF($E14:$S14,2)+COUNTIF($E15:$S15,2)</f>
        <v>0</v>
      </c>
      <c r="Z12" s="51">
        <f>COUNTIF($E12:$S12,3)+COUNTIF($E13:$S13,3)+COUNTIF($E14:$S14,3)+COUNTIF($E15:$S15,3)</f>
        <v>4</v>
      </c>
      <c r="AA12" s="51">
        <f>COUNTIF($E12:$S12,5)+COUNTIF($E13:$S13,5)+COUNTIF($E14:$S14,5)+COUNTIF($E15:$S15,5)</f>
        <v>0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thickBot="1" x14ac:dyDescent="0.3">
      <c r="A13" s="65">
        <v>317</v>
      </c>
      <c r="B13" s="97" t="s">
        <v>85</v>
      </c>
      <c r="C13" s="98"/>
      <c r="D13" s="99" t="s">
        <v>23</v>
      </c>
      <c r="E13" s="63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/>
      <c r="L13" s="54"/>
      <c r="M13" s="54"/>
      <c r="N13" s="54"/>
      <c r="O13" s="54"/>
      <c r="P13" s="54"/>
      <c r="Q13" s="54"/>
      <c r="R13" s="54"/>
      <c r="S13" s="54"/>
      <c r="T13" s="55">
        <f t="shared" si="0"/>
        <v>0</v>
      </c>
      <c r="U13" s="253"/>
      <c r="V13" s="56"/>
      <c r="W13" s="57"/>
      <c r="X13" s="57"/>
      <c r="Y13" s="57"/>
      <c r="Z13" s="57"/>
      <c r="AA13" s="57"/>
      <c r="AB13" s="58"/>
      <c r="AC13" s="59"/>
    </row>
    <row r="14" spans="1:29" ht="16.5" thickBot="1" x14ac:dyDescent="0.3">
      <c r="A14" s="66"/>
      <c r="B14" s="97"/>
      <c r="C14" s="98"/>
      <c r="D14" s="99"/>
      <c r="E14" s="75">
        <v>0</v>
      </c>
      <c r="F14" s="76">
        <v>0</v>
      </c>
      <c r="G14" s="76">
        <v>0</v>
      </c>
      <c r="H14" s="76">
        <v>0</v>
      </c>
      <c r="I14" s="76">
        <v>3</v>
      </c>
      <c r="J14" s="76">
        <v>0</v>
      </c>
      <c r="K14" s="76"/>
      <c r="L14" s="76"/>
      <c r="M14" s="76"/>
      <c r="N14" s="76"/>
      <c r="O14" s="76"/>
      <c r="P14" s="76"/>
      <c r="Q14" s="76"/>
      <c r="R14" s="76"/>
      <c r="S14" s="76"/>
      <c r="T14" s="77">
        <f t="shared" si="0"/>
        <v>3</v>
      </c>
      <c r="U14" s="253"/>
      <c r="V14" s="78"/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00.00.00</v>
      </c>
    </row>
    <row r="15" spans="1:29" ht="16.5" thickBot="1" x14ac:dyDescent="0.3">
      <c r="A15" s="67"/>
      <c r="B15" s="100"/>
      <c r="C15" s="101"/>
      <c r="D15" s="102"/>
      <c r="E15" s="71">
        <v>0</v>
      </c>
      <c r="F15" s="72">
        <v>0</v>
      </c>
      <c r="G15" s="72">
        <v>0</v>
      </c>
      <c r="H15" s="72">
        <v>0</v>
      </c>
      <c r="I15" s="72">
        <v>3</v>
      </c>
      <c r="J15" s="72">
        <v>3</v>
      </c>
      <c r="K15" s="72"/>
      <c r="L15" s="72"/>
      <c r="M15" s="72"/>
      <c r="N15" s="72"/>
      <c r="O15" s="72"/>
      <c r="P15" s="72"/>
      <c r="Q15" s="72"/>
      <c r="R15" s="72"/>
      <c r="S15" s="72"/>
      <c r="T15" s="73">
        <f t="shared" si="0"/>
        <v>6</v>
      </c>
      <c r="U15" s="254"/>
      <c r="V15" s="79"/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0,50</v>
      </c>
    </row>
    <row r="16" spans="1:29" ht="15" x14ac:dyDescent="0.25">
      <c r="A16" s="64"/>
      <c r="B16" s="94"/>
      <c r="C16" s="95"/>
      <c r="D16" s="96"/>
      <c r="E16" s="74">
        <v>5</v>
      </c>
      <c r="F16" s="60">
        <v>5</v>
      </c>
      <c r="G16" s="60">
        <v>3</v>
      </c>
      <c r="H16" s="60">
        <v>3</v>
      </c>
      <c r="I16" s="60">
        <v>3</v>
      </c>
      <c r="J16" s="60">
        <v>3</v>
      </c>
      <c r="K16" s="60"/>
      <c r="L16" s="60"/>
      <c r="M16" s="60"/>
      <c r="N16" s="60"/>
      <c r="O16" s="60"/>
      <c r="P16" s="60"/>
      <c r="Q16" s="60"/>
      <c r="R16" s="60"/>
      <c r="S16" s="60"/>
      <c r="T16" s="61">
        <f t="shared" si="0"/>
        <v>22</v>
      </c>
      <c r="U16" s="252" t="s">
        <v>96</v>
      </c>
      <c r="V16" s="62">
        <f>SUM(T16:T19)+IF(ISNUMBER(U16),U16,0)+IF(ISNUMBER(U18),U18,0)+IF(ISNUMBER(U19),U19,0)</f>
        <v>90</v>
      </c>
      <c r="W16" s="51">
        <f>COUNTIF($E16:$S16,0)+COUNTIF($E17:$S17,0)+COUNTIF($E18:$S18,0)+COUNTIF($E19:$S19,0)</f>
        <v>0</v>
      </c>
      <c r="X16" s="51">
        <f>COUNTIF($E16:$S16,1)+COUNTIF($E17:$S17,1)+COUNTIF($E18:$S18,1)+COUNTIF($E19:$S19,1)</f>
        <v>0</v>
      </c>
      <c r="Y16" s="51">
        <f>COUNTIF($E16:$S16,2)+COUNTIF($E17:$S17,2)+COUNTIF($E18:$S18,2)+COUNTIF($E19:$S19,2)</f>
        <v>0</v>
      </c>
      <c r="Z16" s="51">
        <f>COUNTIF($E16:$S16,3)+COUNTIF($E17:$S17,3)+COUNTIF($E18:$S18,3)+COUNTIF($E19:$S19,3)</f>
        <v>15</v>
      </c>
      <c r="AA16" s="51">
        <f>COUNTIF($E16:$S16,5)+COUNTIF($E17:$S17,5)+COUNTIF($E18:$S18,5)+COUNTIF($E19:$S19,5)</f>
        <v>9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thickBot="1" x14ac:dyDescent="0.3">
      <c r="A17" s="65">
        <v>318</v>
      </c>
      <c r="B17" s="97" t="s">
        <v>86</v>
      </c>
      <c r="C17" s="98"/>
      <c r="D17" s="99" t="s">
        <v>23</v>
      </c>
      <c r="E17" s="63">
        <v>3</v>
      </c>
      <c r="F17" s="54">
        <v>5</v>
      </c>
      <c r="G17" s="54">
        <v>3</v>
      </c>
      <c r="H17" s="54">
        <v>3</v>
      </c>
      <c r="I17" s="54">
        <v>3</v>
      </c>
      <c r="J17" s="54">
        <v>5</v>
      </c>
      <c r="K17" s="54"/>
      <c r="L17" s="54"/>
      <c r="M17" s="54"/>
      <c r="N17" s="54"/>
      <c r="O17" s="54"/>
      <c r="P17" s="54"/>
      <c r="Q17" s="54"/>
      <c r="R17" s="54"/>
      <c r="S17" s="54"/>
      <c r="T17" s="55">
        <f t="shared" si="0"/>
        <v>22</v>
      </c>
      <c r="U17" s="253"/>
      <c r="V17" s="56"/>
      <c r="W17" s="57"/>
      <c r="X17" s="57"/>
      <c r="Y17" s="57"/>
      <c r="Z17" s="57"/>
      <c r="AA17" s="57"/>
      <c r="AB17" s="58"/>
      <c r="AC17" s="59"/>
    </row>
    <row r="18" spans="1:29" ht="16.5" thickBot="1" x14ac:dyDescent="0.3">
      <c r="A18" s="66"/>
      <c r="B18" s="97"/>
      <c r="C18" s="98"/>
      <c r="D18" s="99"/>
      <c r="E18" s="75">
        <v>3</v>
      </c>
      <c r="F18" s="76">
        <v>5</v>
      </c>
      <c r="G18" s="76">
        <v>3</v>
      </c>
      <c r="H18" s="76">
        <v>3</v>
      </c>
      <c r="I18" s="76">
        <v>5</v>
      </c>
      <c r="J18" s="76">
        <v>5</v>
      </c>
      <c r="K18" s="76"/>
      <c r="L18" s="76"/>
      <c r="M18" s="76"/>
      <c r="N18" s="76"/>
      <c r="O18" s="76"/>
      <c r="P18" s="76"/>
      <c r="Q18" s="76"/>
      <c r="R18" s="76"/>
      <c r="S18" s="76"/>
      <c r="T18" s="77">
        <f t="shared" si="0"/>
        <v>24</v>
      </c>
      <c r="U18" s="253"/>
      <c r="V18" s="78"/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00.00.00</v>
      </c>
    </row>
    <row r="19" spans="1:29" ht="16.5" thickBot="1" x14ac:dyDescent="0.3">
      <c r="A19" s="67"/>
      <c r="B19" s="100"/>
      <c r="C19" s="101"/>
      <c r="D19" s="102"/>
      <c r="E19" s="71">
        <v>3</v>
      </c>
      <c r="F19" s="72">
        <v>5</v>
      </c>
      <c r="G19" s="72">
        <v>3</v>
      </c>
      <c r="H19" s="72">
        <v>3</v>
      </c>
      <c r="I19" s="72">
        <v>3</v>
      </c>
      <c r="J19" s="72">
        <v>5</v>
      </c>
      <c r="K19" s="72"/>
      <c r="L19" s="72"/>
      <c r="M19" s="72"/>
      <c r="N19" s="72"/>
      <c r="O19" s="72"/>
      <c r="P19" s="72"/>
      <c r="Q19" s="72"/>
      <c r="R19" s="72"/>
      <c r="S19" s="72"/>
      <c r="T19" s="73">
        <f t="shared" si="0"/>
        <v>22</v>
      </c>
      <c r="U19" s="254"/>
      <c r="V19" s="79"/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3,78</v>
      </c>
    </row>
    <row r="20" spans="1:29" ht="15" x14ac:dyDescent="0.25">
      <c r="A20" s="64"/>
      <c r="B20" s="94"/>
      <c r="C20" s="95"/>
      <c r="D20" s="96"/>
      <c r="E20" s="74">
        <v>3</v>
      </c>
      <c r="F20" s="60">
        <v>3</v>
      </c>
      <c r="G20" s="60">
        <v>3</v>
      </c>
      <c r="H20" s="60">
        <v>3</v>
      </c>
      <c r="I20" s="60">
        <v>3</v>
      </c>
      <c r="J20" s="60">
        <v>3</v>
      </c>
      <c r="K20" s="60"/>
      <c r="L20" s="60"/>
      <c r="M20" s="60"/>
      <c r="N20" s="60"/>
      <c r="O20" s="60"/>
      <c r="P20" s="60"/>
      <c r="Q20" s="60"/>
      <c r="R20" s="60"/>
      <c r="S20" s="60"/>
      <c r="T20" s="61">
        <f t="shared" si="0"/>
        <v>18</v>
      </c>
      <c r="U20" s="252" t="s">
        <v>95</v>
      </c>
      <c r="V20" s="62">
        <f>SUM(T20:T23)+IF(ISNUMBER(U20),U20,0)+IF(ISNUMBER(U22),U22,0)+IF(ISNUMBER(U23),U23,0)</f>
        <v>84</v>
      </c>
      <c r="W20" s="51">
        <f>COUNTIF($E20:$S20,0)+COUNTIF($E21:$S21,0)+COUNTIF($E22:$S22,0)+COUNTIF($E23:$S23,0)</f>
        <v>0</v>
      </c>
      <c r="X20" s="51">
        <f>COUNTIF($E20:$S20,1)+COUNTIF($E21:$S21,1)+COUNTIF($E22:$S22,1)+COUNTIF($E23:$S23,1)</f>
        <v>0</v>
      </c>
      <c r="Y20" s="51">
        <f>COUNTIF($E20:$S20,2)+COUNTIF($E21:$S21,2)+COUNTIF($E22:$S22,2)+COUNTIF($E23:$S23,2)</f>
        <v>0</v>
      </c>
      <c r="Z20" s="51">
        <f>COUNTIF($E20:$S20,3)+COUNTIF($E21:$S21,3)+COUNTIF($E22:$S22,3)+COUNTIF($E23:$S23,3)</f>
        <v>18</v>
      </c>
      <c r="AA20" s="51">
        <f>COUNTIF($E20:$S20,5)+COUNTIF($E21:$S21,5)+COUNTIF($E22:$S22,5)+COUNTIF($E23:$S23,5)</f>
        <v>6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thickBot="1" x14ac:dyDescent="0.3">
      <c r="A21" s="65">
        <v>324</v>
      </c>
      <c r="B21" s="97" t="s">
        <v>87</v>
      </c>
      <c r="C21" s="98"/>
      <c r="D21" s="99" t="s">
        <v>23</v>
      </c>
      <c r="E21" s="63">
        <v>3</v>
      </c>
      <c r="F21" s="54">
        <v>3</v>
      </c>
      <c r="G21" s="54">
        <v>5</v>
      </c>
      <c r="H21" s="54">
        <v>3</v>
      </c>
      <c r="I21" s="54">
        <v>3</v>
      </c>
      <c r="J21" s="54">
        <v>3</v>
      </c>
      <c r="K21" s="54"/>
      <c r="L21" s="54"/>
      <c r="M21" s="54"/>
      <c r="N21" s="54"/>
      <c r="O21" s="54"/>
      <c r="P21" s="54"/>
      <c r="Q21" s="54"/>
      <c r="R21" s="54"/>
      <c r="S21" s="54"/>
      <c r="T21" s="55">
        <f t="shared" si="0"/>
        <v>20</v>
      </c>
      <c r="U21" s="253"/>
      <c r="V21" s="56"/>
      <c r="W21" s="57"/>
      <c r="X21" s="57"/>
      <c r="Y21" s="57"/>
      <c r="Z21" s="57"/>
      <c r="AA21" s="57"/>
      <c r="AB21" s="58"/>
      <c r="AC21" s="59"/>
    </row>
    <row r="22" spans="1:29" ht="16.5" thickBot="1" x14ac:dyDescent="0.3">
      <c r="A22" s="66"/>
      <c r="B22" s="97"/>
      <c r="C22" s="98"/>
      <c r="D22" s="99"/>
      <c r="E22" s="75">
        <v>3</v>
      </c>
      <c r="F22" s="76">
        <v>3</v>
      </c>
      <c r="G22" s="76">
        <v>3</v>
      </c>
      <c r="H22" s="76">
        <v>5</v>
      </c>
      <c r="I22" s="76">
        <v>5</v>
      </c>
      <c r="J22" s="76">
        <v>5</v>
      </c>
      <c r="K22" s="76"/>
      <c r="L22" s="76"/>
      <c r="M22" s="76"/>
      <c r="N22" s="76"/>
      <c r="O22" s="76"/>
      <c r="P22" s="76"/>
      <c r="Q22" s="76"/>
      <c r="R22" s="76"/>
      <c r="S22" s="76"/>
      <c r="T22" s="77">
        <f t="shared" si="0"/>
        <v>24</v>
      </c>
      <c r="U22" s="253"/>
      <c r="V22" s="78"/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00.00.00</v>
      </c>
    </row>
    <row r="23" spans="1:29" ht="16.5" thickBot="1" x14ac:dyDescent="0.3">
      <c r="A23" s="67"/>
      <c r="B23" s="100"/>
      <c r="C23" s="101"/>
      <c r="D23" s="102"/>
      <c r="E23" s="71">
        <v>3</v>
      </c>
      <c r="F23" s="72">
        <v>3</v>
      </c>
      <c r="G23" s="72">
        <v>3</v>
      </c>
      <c r="H23" s="72">
        <v>3</v>
      </c>
      <c r="I23" s="72">
        <v>5</v>
      </c>
      <c r="J23" s="72">
        <v>5</v>
      </c>
      <c r="K23" s="72"/>
      <c r="L23" s="72"/>
      <c r="M23" s="72"/>
      <c r="N23" s="72"/>
      <c r="O23" s="72"/>
      <c r="P23" s="72"/>
      <c r="Q23" s="72"/>
      <c r="R23" s="72"/>
      <c r="S23" s="72"/>
      <c r="T23" s="73">
        <f t="shared" si="0"/>
        <v>22</v>
      </c>
      <c r="U23" s="254"/>
      <c r="V23" s="79"/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3,67</v>
      </c>
    </row>
    <row r="24" spans="1:29" ht="15" x14ac:dyDescent="0.25">
      <c r="A24" s="64"/>
      <c r="B24" s="94"/>
      <c r="C24" s="95"/>
      <c r="D24" s="96"/>
      <c r="E24" s="74">
        <v>3</v>
      </c>
      <c r="F24" s="60">
        <v>3</v>
      </c>
      <c r="G24" s="60">
        <v>3</v>
      </c>
      <c r="H24" s="60">
        <v>3</v>
      </c>
      <c r="I24" s="60">
        <v>3</v>
      </c>
      <c r="J24" s="60">
        <v>3</v>
      </c>
      <c r="K24" s="60"/>
      <c r="L24" s="60"/>
      <c r="M24" s="60"/>
      <c r="N24" s="60"/>
      <c r="O24" s="60"/>
      <c r="P24" s="60"/>
      <c r="Q24" s="60"/>
      <c r="R24" s="60"/>
      <c r="S24" s="60"/>
      <c r="T24" s="61">
        <f t="shared" si="0"/>
        <v>18</v>
      </c>
      <c r="U24" s="252" t="s">
        <v>94</v>
      </c>
      <c r="V24" s="62">
        <f>SUM(T24:T27)+IF(ISNUMBER(U24),U24,0)+IF(ISNUMBER(U26),U26,0)+IF(ISNUMBER(U27),U27,0)</f>
        <v>81</v>
      </c>
      <c r="W24" s="51">
        <f>COUNTIF($E24:$S24,0)+COUNTIF($E25:$S25,0)+COUNTIF($E26:$S26,0)+COUNTIF($E27:$S27,0)</f>
        <v>0</v>
      </c>
      <c r="X24" s="51">
        <f>COUNTIF($E24:$S24,1)+COUNTIF($E25:$S25,1)+COUNTIF($E26:$S26,1)+COUNTIF($E27:$S27,1)</f>
        <v>0</v>
      </c>
      <c r="Y24" s="51">
        <f>COUNTIF($E24:$S24,2)+COUNTIF($E25:$S25,2)+COUNTIF($E26:$S26,2)+COUNTIF($E27:$S27,2)</f>
        <v>1</v>
      </c>
      <c r="Z24" s="51">
        <f>COUNTIF($E24:$S24,3)+COUNTIF($E25:$S25,3)+COUNTIF($E26:$S26,3)+COUNTIF($E27:$S27,3)</f>
        <v>18</v>
      </c>
      <c r="AA24" s="51">
        <f>COUNTIF($E24:$S24,5)+COUNTIF($E25:$S25,5)+COUNTIF($E26:$S26,5)+COUNTIF($E27:$S27,5)</f>
        <v>5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thickBot="1" x14ac:dyDescent="0.3">
      <c r="A25" s="65">
        <v>325</v>
      </c>
      <c r="B25" s="97" t="s">
        <v>88</v>
      </c>
      <c r="C25" s="98"/>
      <c r="D25" s="99" t="s">
        <v>23</v>
      </c>
      <c r="E25" s="63">
        <v>3</v>
      </c>
      <c r="F25" s="54">
        <v>3</v>
      </c>
      <c r="G25" s="54">
        <v>3</v>
      </c>
      <c r="H25" s="54">
        <v>3</v>
      </c>
      <c r="I25" s="54">
        <v>3</v>
      </c>
      <c r="J25" s="54">
        <v>5</v>
      </c>
      <c r="K25" s="54"/>
      <c r="L25" s="54"/>
      <c r="M25" s="54"/>
      <c r="N25" s="54"/>
      <c r="O25" s="54"/>
      <c r="P25" s="54"/>
      <c r="Q25" s="54"/>
      <c r="R25" s="54"/>
      <c r="S25" s="54"/>
      <c r="T25" s="55">
        <f t="shared" si="0"/>
        <v>20</v>
      </c>
      <c r="U25" s="253"/>
      <c r="V25" s="56"/>
      <c r="W25" s="57"/>
      <c r="X25" s="57"/>
      <c r="Y25" s="57"/>
      <c r="Z25" s="57"/>
      <c r="AA25" s="57"/>
      <c r="AB25" s="58"/>
      <c r="AC25" s="59"/>
    </row>
    <row r="26" spans="1:29" ht="16.5" thickBot="1" x14ac:dyDescent="0.3">
      <c r="A26" s="66"/>
      <c r="B26" s="97"/>
      <c r="C26" s="98"/>
      <c r="D26" s="99"/>
      <c r="E26" s="75">
        <v>3</v>
      </c>
      <c r="F26" s="76">
        <v>3</v>
      </c>
      <c r="G26" s="76">
        <v>3</v>
      </c>
      <c r="H26" s="76">
        <v>3</v>
      </c>
      <c r="I26" s="76">
        <v>5</v>
      </c>
      <c r="J26" s="76">
        <v>5</v>
      </c>
      <c r="K26" s="76"/>
      <c r="L26" s="76"/>
      <c r="M26" s="76"/>
      <c r="N26" s="76"/>
      <c r="O26" s="76"/>
      <c r="P26" s="76"/>
      <c r="Q26" s="76"/>
      <c r="R26" s="76"/>
      <c r="S26" s="76"/>
      <c r="T26" s="77">
        <f t="shared" si="0"/>
        <v>22</v>
      </c>
      <c r="U26" s="253"/>
      <c r="V26" s="78"/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00.00.00</v>
      </c>
    </row>
    <row r="27" spans="1:29" ht="16.5" thickBot="1" x14ac:dyDescent="0.3">
      <c r="A27" s="67"/>
      <c r="B27" s="100"/>
      <c r="C27" s="101"/>
      <c r="D27" s="102"/>
      <c r="E27" s="80">
        <v>3</v>
      </c>
      <c r="F27" s="81">
        <v>3</v>
      </c>
      <c r="G27" s="81">
        <v>2</v>
      </c>
      <c r="H27" s="81">
        <v>3</v>
      </c>
      <c r="I27" s="81">
        <v>5</v>
      </c>
      <c r="J27" s="81">
        <v>5</v>
      </c>
      <c r="K27" s="81"/>
      <c r="L27" s="81"/>
      <c r="M27" s="81"/>
      <c r="N27" s="81"/>
      <c r="O27" s="81"/>
      <c r="P27" s="81"/>
      <c r="Q27" s="81"/>
      <c r="R27" s="81"/>
      <c r="S27" s="81"/>
      <c r="T27" s="82">
        <f t="shared" si="0"/>
        <v>21</v>
      </c>
      <c r="U27" s="254"/>
      <c r="V27" s="83"/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3,50</v>
      </c>
    </row>
    <row r="28" spans="1:29" ht="15" x14ac:dyDescent="0.25">
      <c r="A28" s="64"/>
      <c r="B28" s="94"/>
      <c r="C28" s="95"/>
      <c r="D28" s="96"/>
      <c r="E28" s="74">
        <v>0</v>
      </c>
      <c r="F28" s="60">
        <v>0</v>
      </c>
      <c r="G28" s="60">
        <v>0</v>
      </c>
      <c r="H28" s="60">
        <v>0</v>
      </c>
      <c r="I28" s="60">
        <v>2</v>
      </c>
      <c r="J28" s="60">
        <v>1</v>
      </c>
      <c r="K28" s="60"/>
      <c r="L28" s="60"/>
      <c r="M28" s="60"/>
      <c r="N28" s="60"/>
      <c r="O28" s="60"/>
      <c r="P28" s="60"/>
      <c r="Q28" s="60"/>
      <c r="R28" s="60"/>
      <c r="S28" s="60"/>
      <c r="T28" s="61">
        <f t="shared" si="0"/>
        <v>3</v>
      </c>
      <c r="U28" s="252" t="s">
        <v>92</v>
      </c>
      <c r="V28" s="62">
        <f>SUM(T28:T31)+IF(ISNUMBER(U28),U28,0)+IF(ISNUMBER(U30),U30,0)+IF(ISNUMBER(U31),U31,0)</f>
        <v>19</v>
      </c>
      <c r="W28" s="51">
        <f>COUNTIF($E28:$S28,0)+COUNTIF($E29:$S29,0)+COUNTIF($E30:$S30,0)+COUNTIF($E31:$S31,0)</f>
        <v>16</v>
      </c>
      <c r="X28" s="51">
        <f>COUNTIF($E28:$S28,1)+COUNTIF($E29:$S29,1)+COUNTIF($E30:$S30,1)+COUNTIF($E31:$S31,1)</f>
        <v>2</v>
      </c>
      <c r="Y28" s="51">
        <f>COUNTIF($E28:$S28,2)+COUNTIF($E29:$S29,2)+COUNTIF($E30:$S30,2)+COUNTIF($E31:$S31,2)</f>
        <v>1</v>
      </c>
      <c r="Z28" s="51">
        <f>COUNTIF($E28:$S28,3)+COUNTIF($E29:$S29,3)+COUNTIF($E30:$S30,3)+COUNTIF($E31:$S31,3)</f>
        <v>5</v>
      </c>
      <c r="AA28" s="51">
        <f>COUNTIF($E28:$S28,5)+COUNTIF($E29:$S29,5)+COUNTIF($E30:$S30,5)+COUNTIF($E31:$S31,5)</f>
        <v>0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thickBot="1" x14ac:dyDescent="0.3">
      <c r="A29" s="65">
        <v>329</v>
      </c>
      <c r="B29" s="97" t="s">
        <v>89</v>
      </c>
      <c r="C29" s="98"/>
      <c r="D29" s="99" t="s">
        <v>23</v>
      </c>
      <c r="E29" s="63">
        <v>0</v>
      </c>
      <c r="F29" s="54">
        <v>0</v>
      </c>
      <c r="G29" s="54">
        <v>0</v>
      </c>
      <c r="H29" s="54">
        <v>1</v>
      </c>
      <c r="I29" s="54">
        <v>3</v>
      </c>
      <c r="J29" s="54">
        <v>0</v>
      </c>
      <c r="K29" s="54"/>
      <c r="L29" s="54"/>
      <c r="M29" s="54"/>
      <c r="N29" s="54"/>
      <c r="O29" s="54"/>
      <c r="P29" s="54"/>
      <c r="Q29" s="54"/>
      <c r="R29" s="54"/>
      <c r="S29" s="54"/>
      <c r="T29" s="55">
        <f t="shared" si="0"/>
        <v>4</v>
      </c>
      <c r="U29" s="253"/>
      <c r="V29" s="56"/>
      <c r="W29" s="57"/>
      <c r="X29" s="57"/>
      <c r="Y29" s="57"/>
      <c r="Z29" s="57"/>
      <c r="AA29" s="57"/>
      <c r="AB29" s="58"/>
      <c r="AC29" s="59"/>
    </row>
    <row r="30" spans="1:29" ht="16.5" thickBot="1" x14ac:dyDescent="0.3">
      <c r="A30" s="66"/>
      <c r="B30" s="97"/>
      <c r="C30" s="98"/>
      <c r="D30" s="99"/>
      <c r="E30" s="75">
        <v>0</v>
      </c>
      <c r="F30" s="76">
        <v>0</v>
      </c>
      <c r="G30" s="76">
        <v>0</v>
      </c>
      <c r="H30" s="76">
        <v>0</v>
      </c>
      <c r="I30" s="76">
        <v>3</v>
      </c>
      <c r="J30" s="76">
        <v>3</v>
      </c>
      <c r="K30" s="76"/>
      <c r="L30" s="76"/>
      <c r="M30" s="76"/>
      <c r="N30" s="76"/>
      <c r="O30" s="76"/>
      <c r="P30" s="76"/>
      <c r="Q30" s="76"/>
      <c r="R30" s="76"/>
      <c r="S30" s="76"/>
      <c r="T30" s="77">
        <f t="shared" si="0"/>
        <v>6</v>
      </c>
      <c r="U30" s="253"/>
      <c r="V30" s="78"/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00.00.00</v>
      </c>
    </row>
    <row r="31" spans="1:29" ht="16.5" thickBot="1" x14ac:dyDescent="0.3">
      <c r="A31" s="67"/>
      <c r="B31" s="100"/>
      <c r="C31" s="101"/>
      <c r="D31" s="102"/>
      <c r="E31" s="71">
        <v>0</v>
      </c>
      <c r="F31" s="72">
        <v>0</v>
      </c>
      <c r="G31" s="72">
        <v>0</v>
      </c>
      <c r="H31" s="72">
        <v>0</v>
      </c>
      <c r="I31" s="72">
        <v>3</v>
      </c>
      <c r="J31" s="72">
        <v>3</v>
      </c>
      <c r="K31" s="72"/>
      <c r="L31" s="72"/>
      <c r="M31" s="72"/>
      <c r="N31" s="72"/>
      <c r="O31" s="72"/>
      <c r="P31" s="72"/>
      <c r="Q31" s="72"/>
      <c r="R31" s="72"/>
      <c r="S31" s="72"/>
      <c r="T31" s="73">
        <f t="shared" si="0"/>
        <v>6</v>
      </c>
      <c r="U31" s="254"/>
      <c r="V31" s="79"/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0,89</v>
      </c>
    </row>
  </sheetData>
  <mergeCells count="11">
    <mergeCell ref="U12:U15"/>
    <mergeCell ref="U16:U19"/>
    <mergeCell ref="U20:U23"/>
    <mergeCell ref="U24:U27"/>
    <mergeCell ref="U28:U31"/>
    <mergeCell ref="U8:U11"/>
    <mergeCell ref="A1:C1"/>
    <mergeCell ref="D1:S1"/>
    <mergeCell ref="A2:C2"/>
    <mergeCell ref="D2:S2"/>
    <mergeCell ref="A3:AB3"/>
  </mergeCells>
  <pageMargins left="0.7" right="0.7" top="0.75" bottom="0.75" header="0.3" footer="0.3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46" t="s">
        <v>21</v>
      </c>
      <c r="B1" s="247"/>
      <c r="C1" s="248"/>
      <c r="D1" s="238" t="s">
        <v>83</v>
      </c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40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.75" customHeight="1" thickBot="1" x14ac:dyDescent="0.45">
      <c r="A2" s="249"/>
      <c r="B2" s="250"/>
      <c r="C2" s="251"/>
      <c r="D2" s="241" t="s">
        <v>161</v>
      </c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3"/>
      <c r="T2" s="3"/>
      <c r="U2" s="3"/>
      <c r="V2" s="3"/>
      <c r="W2" s="3"/>
      <c r="X2" s="3"/>
      <c r="Y2" s="3"/>
      <c r="Z2" s="3"/>
      <c r="AA2" s="3"/>
      <c r="AB2" s="4"/>
      <c r="AC2" s="5" t="s">
        <v>148</v>
      </c>
    </row>
    <row r="3" spans="1:29" ht="33" x14ac:dyDescent="0.6">
      <c r="A3" s="244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43617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28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29" t="s">
        <v>4</v>
      </c>
      <c r="B7" s="103" t="s">
        <v>17</v>
      </c>
      <c r="C7" s="104"/>
      <c r="D7" s="105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30"/>
      <c r="B8" s="94"/>
      <c r="C8" s="95"/>
      <c r="D8" s="96"/>
      <c r="E8" s="74">
        <v>0</v>
      </c>
      <c r="F8" s="74">
        <v>3</v>
      </c>
      <c r="G8" s="74">
        <v>0</v>
      </c>
      <c r="H8" s="74">
        <v>1</v>
      </c>
      <c r="I8" s="74">
        <v>5</v>
      </c>
      <c r="J8" s="74">
        <v>3</v>
      </c>
      <c r="K8" s="74">
        <v>0</v>
      </c>
      <c r="L8" s="74">
        <v>1</v>
      </c>
      <c r="M8" s="74">
        <v>5</v>
      </c>
      <c r="N8" s="74">
        <v>0</v>
      </c>
      <c r="O8" s="60"/>
      <c r="P8" s="60"/>
      <c r="Q8" s="60"/>
      <c r="R8" s="60"/>
      <c r="S8" s="60"/>
      <c r="T8" s="61">
        <f t="shared" ref="T8:T31" si="0">IF(E8="","",SUM(E8:S8)+(COUNTIF(E8:S8,"5*")*5))</f>
        <v>18</v>
      </c>
      <c r="U8" s="235"/>
      <c r="V8" s="62">
        <f>SUM(T8:T11)+IF(ISNUMBER(U8),U8,0)+IF(ISNUMBER(U10),U10,0)+IF(ISNUMBER(U11),U11,0)</f>
        <v>58</v>
      </c>
      <c r="W8" s="51">
        <f>COUNTIF($E8:$S8,0)+COUNTIF($E9:$S9,0)+COUNTIF($E10:$S10,0)+COUNTIF($E11:$S11,0)</f>
        <v>10</v>
      </c>
      <c r="X8" s="51">
        <f>COUNTIF($E8:$S8,1)+COUNTIF($E9:$S9,1)+COUNTIF($E10:$S10,1)+COUNTIF($E11:$S11,1)</f>
        <v>5</v>
      </c>
      <c r="Y8" s="51">
        <f>COUNTIF($E8:$S8,2)+COUNTIF($E9:$S9,2)+COUNTIF($E10:$S10,2)+COUNTIF($E11:$S11,2)</f>
        <v>4</v>
      </c>
      <c r="Z8" s="51">
        <f>COUNTIF($E8:$S8,3)+COUNTIF($E9:$S9,3)+COUNTIF($E10:$S10,3)+COUNTIF($E11:$S11,3)</f>
        <v>5</v>
      </c>
      <c r="AA8" s="51">
        <f>COUNTIF($E8:$S8,5)+COUNTIF($E9:$S9,5)+COUNTIF($E10:$S10,5)+COUNTIF($E11:$S11,5)</f>
        <v>6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31">
        <v>302</v>
      </c>
      <c r="B9" s="97" t="s">
        <v>143</v>
      </c>
      <c r="C9" s="98"/>
      <c r="D9" s="99" t="s">
        <v>23</v>
      </c>
      <c r="E9" s="74">
        <v>5</v>
      </c>
      <c r="F9" s="74">
        <v>1</v>
      </c>
      <c r="G9" s="74">
        <v>2</v>
      </c>
      <c r="H9" s="74">
        <v>5</v>
      </c>
      <c r="I9" s="74">
        <v>3</v>
      </c>
      <c r="J9" s="74">
        <v>1</v>
      </c>
      <c r="K9" s="74">
        <v>0</v>
      </c>
      <c r="L9" s="74">
        <v>1</v>
      </c>
      <c r="M9" s="74">
        <v>5</v>
      </c>
      <c r="N9" s="74">
        <v>0</v>
      </c>
      <c r="O9" s="54"/>
      <c r="P9" s="54"/>
      <c r="Q9" s="54"/>
      <c r="R9" s="54"/>
      <c r="S9" s="54"/>
      <c r="T9" s="55">
        <f t="shared" si="0"/>
        <v>23</v>
      </c>
      <c r="U9" s="236"/>
      <c r="V9" s="56"/>
      <c r="W9" s="57"/>
      <c r="X9" s="57"/>
      <c r="Y9" s="57"/>
      <c r="Z9" s="57"/>
      <c r="AA9" s="57"/>
      <c r="AB9" s="58"/>
      <c r="AC9" s="59"/>
    </row>
    <row r="10" spans="1:29" ht="16.5" thickBot="1" x14ac:dyDescent="0.3">
      <c r="A10" s="232"/>
      <c r="B10" s="97"/>
      <c r="C10" s="98"/>
      <c r="D10" s="99"/>
      <c r="E10" s="74">
        <v>2</v>
      </c>
      <c r="F10" s="74">
        <v>0</v>
      </c>
      <c r="G10" s="74">
        <v>0</v>
      </c>
      <c r="H10" s="74">
        <v>0</v>
      </c>
      <c r="I10" s="74">
        <v>3</v>
      </c>
      <c r="J10" s="74">
        <v>5</v>
      </c>
      <c r="K10" s="74">
        <v>2</v>
      </c>
      <c r="L10" s="74">
        <v>2</v>
      </c>
      <c r="M10" s="74">
        <v>3</v>
      </c>
      <c r="N10" s="74">
        <v>0</v>
      </c>
      <c r="O10" s="76"/>
      <c r="P10" s="76"/>
      <c r="Q10" s="76"/>
      <c r="R10" s="76"/>
      <c r="S10" s="76"/>
      <c r="T10" s="77">
        <f t="shared" si="0"/>
        <v>17</v>
      </c>
      <c r="U10" s="236"/>
      <c r="V10" s="78">
        <v>0.5229166666666667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04.14.00</v>
      </c>
    </row>
    <row r="11" spans="1:29" ht="16.5" thickBot="1" x14ac:dyDescent="0.3">
      <c r="A11" s="233"/>
      <c r="B11" s="100"/>
      <c r="C11" s="101"/>
      <c r="D11" s="102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 t="str">
        <f t="shared" si="0"/>
        <v/>
      </c>
      <c r="U11" s="237"/>
      <c r="V11" s="79">
        <v>0.69930555555555562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2,00</v>
      </c>
    </row>
    <row r="12" spans="1:29" ht="15.75" thickBot="1" x14ac:dyDescent="0.3">
      <c r="A12" s="230"/>
      <c r="B12" s="94"/>
      <c r="C12" s="95"/>
      <c r="D12" s="96"/>
      <c r="E12" s="74">
        <v>0</v>
      </c>
      <c r="F12" s="74">
        <v>0</v>
      </c>
      <c r="G12" s="74">
        <v>0</v>
      </c>
      <c r="H12" s="74">
        <v>5</v>
      </c>
      <c r="I12" s="74">
        <v>3</v>
      </c>
      <c r="J12" s="74">
        <v>0</v>
      </c>
      <c r="K12" s="74">
        <v>1</v>
      </c>
      <c r="L12" s="74">
        <v>1</v>
      </c>
      <c r="M12" s="74">
        <v>1</v>
      </c>
      <c r="N12" s="74">
        <v>0</v>
      </c>
      <c r="O12" s="60"/>
      <c r="P12" s="60"/>
      <c r="Q12" s="60"/>
      <c r="R12" s="60"/>
      <c r="S12" s="60"/>
      <c r="T12" s="61">
        <f t="shared" si="0"/>
        <v>11</v>
      </c>
      <c r="U12" s="235" t="s">
        <v>93</v>
      </c>
      <c r="V12" s="62">
        <f>SUM(T12:T15)+IF(ISNUMBER(U12),U12,0)+IF(ISNUMBER(U14),U14,0)+IF(ISNUMBER(U15),U15,0)</f>
        <v>32</v>
      </c>
      <c r="W12" s="51">
        <f>COUNTIF($E12:$S12,0)+COUNTIF($E13:$S13,0)+COUNTIF($E14:$S14,0)+COUNTIF($E15:$S15,0)</f>
        <v>17</v>
      </c>
      <c r="X12" s="51">
        <f>COUNTIF($E12:$S12,1)+COUNTIF($E13:$S13,1)+COUNTIF($E14:$S14,1)+COUNTIF($E15:$S15,1)</f>
        <v>7</v>
      </c>
      <c r="Y12" s="51">
        <f>COUNTIF($E12:$S12,2)+COUNTIF($E13:$S13,2)+COUNTIF($E14:$S14,2)+COUNTIF($E15:$S15,2)</f>
        <v>1</v>
      </c>
      <c r="Z12" s="51">
        <f>COUNTIF($E12:$S12,3)+COUNTIF($E13:$S13,3)+COUNTIF($E14:$S14,3)+COUNTIF($E15:$S15,3)</f>
        <v>1</v>
      </c>
      <c r="AA12" s="51">
        <f>COUNTIF($E12:$S12,5)+COUNTIF($E13:$S13,5)+COUNTIF($E14:$S14,5)+COUNTIF($E15:$S15,5)</f>
        <v>4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thickBot="1" x14ac:dyDescent="0.3">
      <c r="A13" s="231">
        <v>309</v>
      </c>
      <c r="B13" s="97" t="s">
        <v>144</v>
      </c>
      <c r="C13" s="98"/>
      <c r="D13" s="99" t="s">
        <v>106</v>
      </c>
      <c r="E13" s="74">
        <v>0</v>
      </c>
      <c r="F13" s="74">
        <v>0</v>
      </c>
      <c r="G13" s="74">
        <v>0</v>
      </c>
      <c r="H13" s="74">
        <v>5</v>
      </c>
      <c r="I13" s="74">
        <v>2</v>
      </c>
      <c r="J13" s="74">
        <v>1</v>
      </c>
      <c r="K13" s="74">
        <v>0</v>
      </c>
      <c r="L13" s="74">
        <v>1</v>
      </c>
      <c r="M13" s="74">
        <v>5</v>
      </c>
      <c r="N13" s="74">
        <v>0</v>
      </c>
      <c r="O13" s="54"/>
      <c r="P13" s="54"/>
      <c r="Q13" s="54"/>
      <c r="R13" s="54"/>
      <c r="S13" s="54"/>
      <c r="T13" s="55">
        <f t="shared" si="0"/>
        <v>14</v>
      </c>
      <c r="U13" s="236"/>
      <c r="V13" s="56"/>
      <c r="W13" s="57"/>
      <c r="X13" s="57"/>
      <c r="Y13" s="57"/>
      <c r="Z13" s="57"/>
      <c r="AA13" s="57"/>
      <c r="AB13" s="58"/>
      <c r="AC13" s="59"/>
    </row>
    <row r="14" spans="1:29" ht="16.5" thickBot="1" x14ac:dyDescent="0.3">
      <c r="A14" s="232"/>
      <c r="B14" s="97"/>
      <c r="C14" s="98"/>
      <c r="D14" s="99"/>
      <c r="E14" s="74">
        <v>0</v>
      </c>
      <c r="F14" s="74">
        <v>0</v>
      </c>
      <c r="G14" s="74">
        <v>0</v>
      </c>
      <c r="H14" s="74">
        <v>1</v>
      </c>
      <c r="I14" s="74">
        <v>0</v>
      </c>
      <c r="J14" s="74">
        <v>1</v>
      </c>
      <c r="K14" s="74">
        <v>0</v>
      </c>
      <c r="L14" s="74">
        <v>0</v>
      </c>
      <c r="M14" s="74">
        <v>5</v>
      </c>
      <c r="N14" s="74">
        <v>0</v>
      </c>
      <c r="O14" s="76"/>
      <c r="P14" s="76"/>
      <c r="Q14" s="76"/>
      <c r="R14" s="76"/>
      <c r="S14" s="76"/>
      <c r="T14" s="77">
        <f t="shared" si="0"/>
        <v>7</v>
      </c>
      <c r="U14" s="236"/>
      <c r="V14" s="78">
        <v>0.52361111111111114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04.37.00</v>
      </c>
    </row>
    <row r="15" spans="1:29" ht="16.5" thickBot="1" x14ac:dyDescent="0.3">
      <c r="A15" s="233"/>
      <c r="B15" s="100"/>
      <c r="C15" s="101"/>
      <c r="D15" s="102"/>
      <c r="E15" s="71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 t="str">
        <f t="shared" si="0"/>
        <v/>
      </c>
      <c r="U15" s="237"/>
      <c r="V15" s="79">
        <v>0.71597222222222223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1,05</v>
      </c>
    </row>
    <row r="16" spans="1:29" ht="15.75" thickBot="1" x14ac:dyDescent="0.3">
      <c r="A16" s="230"/>
      <c r="B16" s="94"/>
      <c r="C16" s="95"/>
      <c r="D16" s="96"/>
      <c r="E16" s="74">
        <v>0</v>
      </c>
      <c r="F16" s="74">
        <v>0</v>
      </c>
      <c r="G16" s="74">
        <v>0</v>
      </c>
      <c r="H16" s="74">
        <v>0</v>
      </c>
      <c r="I16" s="74">
        <v>3</v>
      </c>
      <c r="J16" s="74">
        <v>0</v>
      </c>
      <c r="K16" s="74">
        <v>0</v>
      </c>
      <c r="L16" s="74">
        <v>0</v>
      </c>
      <c r="M16" s="74">
        <v>5</v>
      </c>
      <c r="N16" s="74">
        <v>0</v>
      </c>
      <c r="O16" s="60"/>
      <c r="P16" s="60"/>
      <c r="Q16" s="60"/>
      <c r="R16" s="60"/>
      <c r="S16" s="60"/>
      <c r="T16" s="61">
        <f t="shared" si="0"/>
        <v>8</v>
      </c>
      <c r="U16" s="235" t="s">
        <v>91</v>
      </c>
      <c r="V16" s="62">
        <f>SUM(T16:T19)+IF(ISNUMBER(U16),U16,0)+IF(ISNUMBER(U18),U18,0)+IF(ISNUMBER(U19),U19,0)</f>
        <v>14</v>
      </c>
      <c r="W16" s="51">
        <f>COUNTIF($E16:$S16,0)+COUNTIF($E17:$S17,0)+COUNTIF($E18:$S18,0)+COUNTIF($E19:$S19,0)</f>
        <v>26</v>
      </c>
      <c r="X16" s="51">
        <f>COUNTIF($E16:$S16,1)+COUNTIF($E17:$S17,1)+COUNTIF($E18:$S18,1)+COUNTIF($E19:$S19,1)</f>
        <v>1</v>
      </c>
      <c r="Y16" s="51">
        <f>COUNTIF($E16:$S16,2)+COUNTIF($E17:$S17,2)+COUNTIF($E18:$S18,2)+COUNTIF($E19:$S19,2)</f>
        <v>0</v>
      </c>
      <c r="Z16" s="51">
        <f>COUNTIF($E16:$S16,3)+COUNTIF($E17:$S17,3)+COUNTIF($E18:$S18,3)+COUNTIF($E19:$S19,3)</f>
        <v>1</v>
      </c>
      <c r="AA16" s="51">
        <f>COUNTIF($E16:$S16,5)+COUNTIF($E17:$S17,5)+COUNTIF($E18:$S18,5)+COUNTIF($E19:$S19,5)</f>
        <v>2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thickBot="1" x14ac:dyDescent="0.3">
      <c r="A17" s="231">
        <v>310</v>
      </c>
      <c r="B17" s="97" t="s">
        <v>145</v>
      </c>
      <c r="C17" s="98"/>
      <c r="D17" s="99" t="s">
        <v>106</v>
      </c>
      <c r="E17" s="74">
        <v>0</v>
      </c>
      <c r="F17" s="74">
        <v>0</v>
      </c>
      <c r="G17" s="74">
        <v>0</v>
      </c>
      <c r="H17" s="74">
        <v>0</v>
      </c>
      <c r="I17" s="74">
        <v>1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54"/>
      <c r="P17" s="54"/>
      <c r="Q17" s="54"/>
      <c r="R17" s="54"/>
      <c r="S17" s="54"/>
      <c r="T17" s="55">
        <f t="shared" si="0"/>
        <v>1</v>
      </c>
      <c r="U17" s="236"/>
      <c r="V17" s="56"/>
      <c r="W17" s="57"/>
      <c r="X17" s="57"/>
      <c r="Y17" s="57"/>
      <c r="Z17" s="57"/>
      <c r="AA17" s="57"/>
      <c r="AB17" s="58"/>
      <c r="AC17" s="59"/>
    </row>
    <row r="18" spans="1:29" ht="16.5" thickBot="1" x14ac:dyDescent="0.3">
      <c r="A18" s="232"/>
      <c r="B18" s="97"/>
      <c r="C18" s="98"/>
      <c r="D18" s="99"/>
      <c r="E18" s="74">
        <v>0</v>
      </c>
      <c r="F18" s="74">
        <v>0</v>
      </c>
      <c r="G18" s="74">
        <v>0</v>
      </c>
      <c r="H18" s="74">
        <v>5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6"/>
      <c r="P18" s="76"/>
      <c r="Q18" s="76"/>
      <c r="R18" s="76"/>
      <c r="S18" s="76"/>
      <c r="T18" s="77">
        <f t="shared" si="0"/>
        <v>5</v>
      </c>
      <c r="U18" s="236"/>
      <c r="V18" s="78">
        <v>0.52430555555555558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04.45.00</v>
      </c>
    </row>
    <row r="19" spans="1:29" ht="16.5" thickBot="1" x14ac:dyDescent="0.3">
      <c r="A19" s="233"/>
      <c r="B19" s="100"/>
      <c r="C19" s="101"/>
      <c r="D19" s="102"/>
      <c r="E19" s="71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3" t="str">
        <f t="shared" si="0"/>
        <v/>
      </c>
      <c r="U19" s="237"/>
      <c r="V19" s="79">
        <v>0.72222222222222221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0,30</v>
      </c>
    </row>
    <row r="20" spans="1:29" ht="15.75" thickBot="1" x14ac:dyDescent="0.3">
      <c r="A20" s="230"/>
      <c r="B20" s="94"/>
      <c r="C20" s="95"/>
      <c r="D20" s="96"/>
      <c r="E20" s="74">
        <v>5</v>
      </c>
      <c r="F20" s="74">
        <v>5</v>
      </c>
      <c r="G20" s="74">
        <v>5</v>
      </c>
      <c r="H20" s="74">
        <v>5</v>
      </c>
      <c r="I20" s="74">
        <v>5</v>
      </c>
      <c r="J20" s="74">
        <v>5</v>
      </c>
      <c r="K20" s="74">
        <v>5</v>
      </c>
      <c r="L20" s="74">
        <v>5</v>
      </c>
      <c r="M20" s="74">
        <v>5</v>
      </c>
      <c r="N20" s="74">
        <v>0</v>
      </c>
      <c r="O20" s="60"/>
      <c r="P20" s="60"/>
      <c r="Q20" s="60"/>
      <c r="R20" s="60"/>
      <c r="S20" s="60"/>
      <c r="T20" s="61">
        <f t="shared" si="0"/>
        <v>45</v>
      </c>
      <c r="U20" s="235"/>
      <c r="V20" s="62">
        <f>SUM(T20:T23)+IF(ISNUMBER(U20),U20,0)+IF(ISNUMBER(U22),U22,0)+IF(ISNUMBER(U23),U23,0)</f>
        <v>121</v>
      </c>
      <c r="W20" s="51">
        <f>COUNTIF($E20:$S20,0)+COUNTIF($E21:$S21,0)+COUNTIF($E22:$S22,0)+COUNTIF($E23:$S23,0)</f>
        <v>3</v>
      </c>
      <c r="X20" s="51">
        <f>COUNTIF($E20:$S20,1)+COUNTIF($E21:$S21,1)+COUNTIF($E22:$S22,1)+COUNTIF($E23:$S23,1)</f>
        <v>1</v>
      </c>
      <c r="Y20" s="51">
        <f>COUNTIF($E20:$S20,2)+COUNTIF($E21:$S21,2)+COUNTIF($E22:$S22,2)+COUNTIF($E23:$S23,2)</f>
        <v>0</v>
      </c>
      <c r="Z20" s="51">
        <f>COUNTIF($E20:$S20,3)+COUNTIF($E21:$S21,3)+COUNTIF($E22:$S22,3)+COUNTIF($E23:$S23,3)</f>
        <v>5</v>
      </c>
      <c r="AA20" s="51">
        <f>COUNTIF($E20:$S20,5)+COUNTIF($E21:$S21,5)+COUNTIF($E22:$S22,5)+COUNTIF($E23:$S23,5)</f>
        <v>21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thickBot="1" x14ac:dyDescent="0.3">
      <c r="A21" s="231">
        <v>314</v>
      </c>
      <c r="B21" s="97" t="s">
        <v>146</v>
      </c>
      <c r="C21" s="98"/>
      <c r="D21" s="99" t="s">
        <v>23</v>
      </c>
      <c r="E21" s="74">
        <v>3</v>
      </c>
      <c r="F21" s="74">
        <v>5</v>
      </c>
      <c r="G21" s="74">
        <v>3</v>
      </c>
      <c r="H21" s="74">
        <v>5</v>
      </c>
      <c r="I21" s="74">
        <v>5</v>
      </c>
      <c r="J21" s="74">
        <v>5</v>
      </c>
      <c r="K21" s="74">
        <v>0</v>
      </c>
      <c r="L21" s="74">
        <v>5</v>
      </c>
      <c r="M21" s="74">
        <v>5</v>
      </c>
      <c r="N21" s="74">
        <v>1</v>
      </c>
      <c r="O21" s="54"/>
      <c r="P21" s="54"/>
      <c r="Q21" s="54"/>
      <c r="R21" s="54"/>
      <c r="S21" s="54"/>
      <c r="T21" s="55">
        <f t="shared" si="0"/>
        <v>37</v>
      </c>
      <c r="U21" s="236"/>
      <c r="V21" s="56"/>
      <c r="W21" s="57"/>
      <c r="X21" s="57"/>
      <c r="Y21" s="57"/>
      <c r="Z21" s="57"/>
      <c r="AA21" s="57"/>
      <c r="AB21" s="58"/>
      <c r="AC21" s="59"/>
    </row>
    <row r="22" spans="1:29" ht="16.5" thickBot="1" x14ac:dyDescent="0.3">
      <c r="A22" s="232"/>
      <c r="B22" s="97"/>
      <c r="C22" s="98"/>
      <c r="D22" s="99"/>
      <c r="E22" s="74">
        <v>3</v>
      </c>
      <c r="F22" s="74">
        <v>5</v>
      </c>
      <c r="G22" s="74">
        <v>3</v>
      </c>
      <c r="H22" s="74">
        <v>5</v>
      </c>
      <c r="I22" s="74">
        <v>5</v>
      </c>
      <c r="J22" s="74">
        <v>5</v>
      </c>
      <c r="K22" s="74">
        <v>3</v>
      </c>
      <c r="L22" s="74">
        <v>5</v>
      </c>
      <c r="M22" s="74">
        <v>5</v>
      </c>
      <c r="N22" s="74">
        <v>0</v>
      </c>
      <c r="O22" s="76"/>
      <c r="P22" s="76"/>
      <c r="Q22" s="76"/>
      <c r="R22" s="76"/>
      <c r="S22" s="76"/>
      <c r="T22" s="77">
        <f t="shared" si="0"/>
        <v>39</v>
      </c>
      <c r="U22" s="236"/>
      <c r="V22" s="78">
        <v>0.52500000000000002</v>
      </c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05.24.00</v>
      </c>
    </row>
    <row r="23" spans="1:29" ht="16.5" thickBot="1" x14ac:dyDescent="0.3">
      <c r="A23" s="233"/>
      <c r="B23" s="100"/>
      <c r="C23" s="101"/>
      <c r="D23" s="102"/>
      <c r="E23" s="71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3" t="str">
        <f t="shared" si="0"/>
        <v/>
      </c>
      <c r="U23" s="237"/>
      <c r="V23" s="79">
        <v>0.75</v>
      </c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3,80</v>
      </c>
    </row>
    <row r="24" spans="1:29" ht="15.75" thickBot="1" x14ac:dyDescent="0.3">
      <c r="A24" s="230"/>
      <c r="B24" s="94"/>
      <c r="C24" s="95"/>
      <c r="D24" s="96"/>
      <c r="E24" s="74">
        <v>1</v>
      </c>
      <c r="F24" s="74">
        <v>0</v>
      </c>
      <c r="G24" s="74">
        <v>0</v>
      </c>
      <c r="H24" s="74">
        <v>5</v>
      </c>
      <c r="I24" s="74">
        <v>3</v>
      </c>
      <c r="J24" s="74">
        <v>5</v>
      </c>
      <c r="K24" s="74">
        <v>2</v>
      </c>
      <c r="L24" s="74">
        <v>5</v>
      </c>
      <c r="M24" s="74">
        <v>5</v>
      </c>
      <c r="N24" s="74">
        <v>0</v>
      </c>
      <c r="O24" s="60"/>
      <c r="P24" s="60"/>
      <c r="Q24" s="60"/>
      <c r="R24" s="60"/>
      <c r="S24" s="60"/>
      <c r="T24" s="61">
        <f t="shared" si="0"/>
        <v>26</v>
      </c>
      <c r="U24" s="235"/>
      <c r="V24" s="62">
        <f>SUM(T24:T27)+IF(ISNUMBER(U24),U24,0)+IF(ISNUMBER(U26),U26,0)+IF(ISNUMBER(U27),U27,0)</f>
        <v>62</v>
      </c>
      <c r="W24" s="51">
        <f>COUNTIF($E24:$S24,0)+COUNTIF($E25:$S25,0)+COUNTIF($E26:$S26,0)+COUNTIF($E27:$S27,0)</f>
        <v>11</v>
      </c>
      <c r="X24" s="51">
        <f>COUNTIF($E24:$S24,1)+COUNTIF($E25:$S25,1)+COUNTIF($E26:$S26,1)+COUNTIF($E27:$S27,1)</f>
        <v>4</v>
      </c>
      <c r="Y24" s="51">
        <f>COUNTIF($E24:$S24,2)+COUNTIF($E25:$S25,2)+COUNTIF($E26:$S26,2)+COUNTIF($E27:$S27,2)</f>
        <v>1</v>
      </c>
      <c r="Z24" s="51">
        <f>COUNTIF($E24:$S24,3)+COUNTIF($E25:$S25,3)+COUNTIF($E26:$S26,3)+COUNTIF($E27:$S27,3)</f>
        <v>7</v>
      </c>
      <c r="AA24" s="51">
        <f>COUNTIF($E24:$S24,5)+COUNTIF($E25:$S25,5)+COUNTIF($E26:$S26,5)+COUNTIF($E27:$S27,5)</f>
        <v>7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thickBot="1" x14ac:dyDescent="0.3">
      <c r="A25" s="231">
        <v>322</v>
      </c>
      <c r="B25" s="97" t="s">
        <v>124</v>
      </c>
      <c r="C25" s="98" t="s">
        <v>121</v>
      </c>
      <c r="D25" s="99" t="s">
        <v>23</v>
      </c>
      <c r="E25" s="74">
        <v>0</v>
      </c>
      <c r="F25" s="74">
        <v>0</v>
      </c>
      <c r="G25" s="74">
        <v>3</v>
      </c>
      <c r="H25" s="74">
        <v>5</v>
      </c>
      <c r="I25" s="74">
        <v>3</v>
      </c>
      <c r="J25" s="74">
        <v>0</v>
      </c>
      <c r="K25" s="74">
        <v>0</v>
      </c>
      <c r="L25" s="74">
        <v>3</v>
      </c>
      <c r="M25" s="74">
        <v>3</v>
      </c>
      <c r="N25" s="74">
        <v>0</v>
      </c>
      <c r="O25" s="54"/>
      <c r="P25" s="54"/>
      <c r="Q25" s="54"/>
      <c r="R25" s="54"/>
      <c r="S25" s="54"/>
      <c r="T25" s="55">
        <f t="shared" si="0"/>
        <v>17</v>
      </c>
      <c r="U25" s="236"/>
      <c r="V25" s="56"/>
      <c r="W25" s="57"/>
      <c r="X25" s="57"/>
      <c r="Y25" s="57"/>
      <c r="Z25" s="57"/>
      <c r="AA25" s="57"/>
      <c r="AB25" s="58"/>
      <c r="AC25" s="59"/>
    </row>
    <row r="26" spans="1:29" ht="16.5" thickBot="1" x14ac:dyDescent="0.3">
      <c r="A26" s="232"/>
      <c r="B26" s="97"/>
      <c r="C26" s="98"/>
      <c r="D26" s="99"/>
      <c r="E26" s="74">
        <v>1</v>
      </c>
      <c r="F26" s="74">
        <v>1</v>
      </c>
      <c r="G26" s="74">
        <v>0</v>
      </c>
      <c r="H26" s="74">
        <v>3</v>
      </c>
      <c r="I26" s="74">
        <v>5</v>
      </c>
      <c r="J26" s="74">
        <v>3</v>
      </c>
      <c r="K26" s="74">
        <v>0</v>
      </c>
      <c r="L26" s="74">
        <v>1</v>
      </c>
      <c r="M26" s="74">
        <v>5</v>
      </c>
      <c r="N26" s="74">
        <v>0</v>
      </c>
      <c r="O26" s="76"/>
      <c r="P26" s="76"/>
      <c r="Q26" s="76"/>
      <c r="R26" s="76"/>
      <c r="S26" s="76"/>
      <c r="T26" s="77">
        <f t="shared" si="0"/>
        <v>19</v>
      </c>
      <c r="U26" s="236"/>
      <c r="V26" s="78">
        <v>0.52569444444444446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05.29.00</v>
      </c>
    </row>
    <row r="27" spans="1:29" ht="16.5" thickBot="1" x14ac:dyDescent="0.3">
      <c r="A27" s="233"/>
      <c r="B27" s="100"/>
      <c r="C27" s="101"/>
      <c r="D27" s="102"/>
      <c r="E27" s="71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3" t="str">
        <f t="shared" si="0"/>
        <v/>
      </c>
      <c r="U27" s="237"/>
      <c r="V27" s="79">
        <v>0.75416666666666676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1,80</v>
      </c>
    </row>
    <row r="28" spans="1:29" ht="15.75" thickBot="1" x14ac:dyDescent="0.3">
      <c r="A28" s="230"/>
      <c r="B28" s="94"/>
      <c r="C28" s="95"/>
      <c r="D28" s="96"/>
      <c r="E28" s="74">
        <v>0</v>
      </c>
      <c r="F28" s="74">
        <v>0</v>
      </c>
      <c r="G28" s="74">
        <v>0</v>
      </c>
      <c r="H28" s="74">
        <v>0</v>
      </c>
      <c r="I28" s="74">
        <v>2</v>
      </c>
      <c r="J28" s="74">
        <v>2</v>
      </c>
      <c r="K28" s="74">
        <v>0</v>
      </c>
      <c r="L28" s="74">
        <v>2</v>
      </c>
      <c r="M28" s="74">
        <v>5</v>
      </c>
      <c r="N28" s="74">
        <v>0</v>
      </c>
      <c r="O28" s="60"/>
      <c r="P28" s="60"/>
      <c r="Q28" s="60"/>
      <c r="R28" s="60"/>
      <c r="S28" s="60"/>
      <c r="T28" s="61">
        <f t="shared" si="0"/>
        <v>11</v>
      </c>
      <c r="U28" s="235" t="s">
        <v>92</v>
      </c>
      <c r="V28" s="62">
        <f>SUM(T28:T31)+IF(ISNUMBER(U28),U28,0)+IF(ISNUMBER(U30),U30,0)+IF(ISNUMBER(U31),U31,0)</f>
        <v>23</v>
      </c>
      <c r="W28" s="51">
        <f>COUNTIF($E28:$S28,0)+COUNTIF($E29:$S29,0)+COUNTIF($E30:$S30,0)+COUNTIF($E31:$S31,0)</f>
        <v>20</v>
      </c>
      <c r="X28" s="51">
        <f>COUNTIF($E28:$S28,1)+COUNTIF($E29:$S29,1)+COUNTIF($E30:$S30,1)+COUNTIF($E31:$S31,1)</f>
        <v>4</v>
      </c>
      <c r="Y28" s="51">
        <f>COUNTIF($E28:$S28,2)+COUNTIF($E29:$S29,2)+COUNTIF($E30:$S30,2)+COUNTIF($E31:$S31,2)</f>
        <v>3</v>
      </c>
      <c r="Z28" s="51">
        <f>COUNTIF($E28:$S28,3)+COUNTIF($E29:$S29,3)+COUNTIF($E30:$S30,3)+COUNTIF($E31:$S31,3)</f>
        <v>1</v>
      </c>
      <c r="AA28" s="51">
        <f>COUNTIF($E28:$S28,5)+COUNTIF($E29:$S29,5)+COUNTIF($E30:$S30,5)+COUNTIF($E31:$S31,5)</f>
        <v>2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thickBot="1" x14ac:dyDescent="0.3">
      <c r="A29" s="231">
        <v>327</v>
      </c>
      <c r="B29" s="97" t="s">
        <v>147</v>
      </c>
      <c r="C29" s="98"/>
      <c r="D29" s="99" t="s">
        <v>23</v>
      </c>
      <c r="E29" s="74">
        <v>0</v>
      </c>
      <c r="F29" s="74">
        <v>0</v>
      </c>
      <c r="G29" s="74">
        <v>0</v>
      </c>
      <c r="H29" s="74">
        <v>0</v>
      </c>
      <c r="I29" s="74">
        <v>1</v>
      </c>
      <c r="J29" s="74">
        <v>0</v>
      </c>
      <c r="K29" s="74">
        <v>0</v>
      </c>
      <c r="L29" s="74">
        <v>1</v>
      </c>
      <c r="M29" s="74">
        <v>5</v>
      </c>
      <c r="N29" s="74">
        <v>0</v>
      </c>
      <c r="O29" s="54"/>
      <c r="P29" s="54"/>
      <c r="Q29" s="54"/>
      <c r="R29" s="54"/>
      <c r="S29" s="54"/>
      <c r="T29" s="55">
        <f t="shared" si="0"/>
        <v>7</v>
      </c>
      <c r="U29" s="236"/>
      <c r="V29" s="56"/>
      <c r="W29" s="57"/>
      <c r="X29" s="57"/>
      <c r="Y29" s="57"/>
      <c r="Z29" s="57"/>
      <c r="AA29" s="57"/>
      <c r="AB29" s="58"/>
      <c r="AC29" s="59"/>
    </row>
    <row r="30" spans="1:29" ht="16.5" thickBot="1" x14ac:dyDescent="0.3">
      <c r="A30" s="232"/>
      <c r="B30" s="97"/>
      <c r="C30" s="98"/>
      <c r="D30" s="99"/>
      <c r="E30" s="74">
        <v>0</v>
      </c>
      <c r="F30" s="74">
        <v>0</v>
      </c>
      <c r="G30" s="74">
        <v>0</v>
      </c>
      <c r="H30" s="74">
        <v>0</v>
      </c>
      <c r="I30" s="74">
        <v>1</v>
      </c>
      <c r="J30" s="74">
        <v>1</v>
      </c>
      <c r="K30" s="74">
        <v>0</v>
      </c>
      <c r="L30" s="74">
        <v>0</v>
      </c>
      <c r="M30" s="74">
        <v>3</v>
      </c>
      <c r="N30" s="74">
        <v>0</v>
      </c>
      <c r="O30" s="76"/>
      <c r="P30" s="76"/>
      <c r="Q30" s="76"/>
      <c r="R30" s="76"/>
      <c r="S30" s="76"/>
      <c r="T30" s="77">
        <f t="shared" si="0"/>
        <v>5</v>
      </c>
      <c r="U30" s="236"/>
      <c r="V30" s="78">
        <v>0.52638888888888891</v>
      </c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04.47.00</v>
      </c>
    </row>
    <row r="31" spans="1:29" ht="16.5" thickBot="1" x14ac:dyDescent="0.3">
      <c r="A31" s="233"/>
      <c r="B31" s="100"/>
      <c r="C31" s="101"/>
      <c r="D31" s="102"/>
      <c r="E31" s="71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3" t="str">
        <f t="shared" si="0"/>
        <v/>
      </c>
      <c r="U31" s="237"/>
      <c r="V31" s="79">
        <v>0.72569444444444453</v>
      </c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0,60</v>
      </c>
    </row>
  </sheetData>
  <mergeCells count="11">
    <mergeCell ref="U12:U15"/>
    <mergeCell ref="U16:U19"/>
    <mergeCell ref="U20:U23"/>
    <mergeCell ref="U24:U27"/>
    <mergeCell ref="U28:U31"/>
    <mergeCell ref="U8:U11"/>
    <mergeCell ref="A1:C1"/>
    <mergeCell ref="D1:S1"/>
    <mergeCell ref="A2:C2"/>
    <mergeCell ref="D2:S2"/>
    <mergeCell ref="A3:AB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46" t="s">
        <v>21</v>
      </c>
      <c r="B1" s="247"/>
      <c r="C1" s="248"/>
      <c r="D1" s="238" t="s">
        <v>83</v>
      </c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40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.75" customHeight="1" thickBot="1" x14ac:dyDescent="0.45">
      <c r="A2" s="249"/>
      <c r="B2" s="250"/>
      <c r="C2" s="251"/>
      <c r="D2" s="241" t="s">
        <v>161</v>
      </c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3"/>
      <c r="T2" s="3"/>
      <c r="U2" s="3"/>
      <c r="V2" s="3"/>
      <c r="W2" s="3"/>
      <c r="X2" s="3"/>
      <c r="Y2" s="3"/>
      <c r="Z2" s="3"/>
      <c r="AA2" s="3"/>
      <c r="AB2" s="4"/>
      <c r="AC2" s="5" t="s">
        <v>149</v>
      </c>
    </row>
    <row r="3" spans="1:29" ht="33" x14ac:dyDescent="0.6">
      <c r="A3" s="244" t="s">
        <v>11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43617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28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29" t="s">
        <v>4</v>
      </c>
      <c r="B7" s="103" t="s">
        <v>17</v>
      </c>
      <c r="C7" s="104"/>
      <c r="D7" s="105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30"/>
      <c r="B8" s="94"/>
      <c r="C8" s="95"/>
      <c r="D8" s="96"/>
      <c r="E8" s="74">
        <v>0</v>
      </c>
      <c r="F8" s="74">
        <v>3</v>
      </c>
      <c r="G8" s="74">
        <v>3</v>
      </c>
      <c r="H8" s="74">
        <v>2</v>
      </c>
      <c r="I8" s="74">
        <v>5</v>
      </c>
      <c r="J8" s="74">
        <v>3</v>
      </c>
      <c r="K8" s="74">
        <v>0</v>
      </c>
      <c r="L8" s="74">
        <v>5</v>
      </c>
      <c r="M8" s="74">
        <v>3</v>
      </c>
      <c r="N8" s="74">
        <v>0</v>
      </c>
      <c r="O8" s="60"/>
      <c r="P8" s="60"/>
      <c r="Q8" s="60"/>
      <c r="R8" s="60"/>
      <c r="S8" s="60"/>
      <c r="T8" s="61">
        <f t="shared" ref="T8:T19" si="0">IF(E8="","",SUM(E8:S8)+(COUNTIF(E8:S8,"5*")*5))</f>
        <v>24</v>
      </c>
      <c r="U8" s="235" t="s">
        <v>93</v>
      </c>
      <c r="V8" s="62">
        <f>SUM(T8:T11)+IF(ISNUMBER(U8),U8,0)+IF(ISNUMBER(U10),U10,0)+IF(ISNUMBER(U11),U11,0)</f>
        <v>69</v>
      </c>
      <c r="W8" s="51">
        <f>COUNTIF($E8:$S8,0)+COUNTIF($E9:$S9,0)+COUNTIF($E10:$S10,0)+COUNTIF($E11:$S11,0)</f>
        <v>8</v>
      </c>
      <c r="X8" s="51">
        <f>COUNTIF($E8:$S8,1)+COUNTIF($E9:$S9,1)+COUNTIF($E10:$S10,1)+COUNTIF($E11:$S11,1)</f>
        <v>4</v>
      </c>
      <c r="Y8" s="51">
        <f>COUNTIF($E8:$S8,2)+COUNTIF($E9:$S9,2)+COUNTIF($E10:$S10,2)+COUNTIF($E11:$S11,2)</f>
        <v>3</v>
      </c>
      <c r="Z8" s="51">
        <f>COUNTIF($E8:$S8,3)+COUNTIF($E9:$S9,3)+COUNTIF($E10:$S10,3)+COUNTIF($E11:$S11,3)</f>
        <v>8</v>
      </c>
      <c r="AA8" s="51">
        <f>COUNTIF($E8:$S8,5)+COUNTIF($E9:$S9,5)+COUNTIF($E10:$S10,5)+COUNTIF($E11:$S11,5)</f>
        <v>7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31">
        <v>305</v>
      </c>
      <c r="B9" s="97" t="s">
        <v>150</v>
      </c>
      <c r="C9" s="98"/>
      <c r="D9" s="99" t="s">
        <v>23</v>
      </c>
      <c r="E9" s="74">
        <v>0</v>
      </c>
      <c r="F9" s="74">
        <v>5</v>
      </c>
      <c r="G9" s="74">
        <v>1</v>
      </c>
      <c r="H9" s="74">
        <v>1</v>
      </c>
      <c r="I9" s="74">
        <v>3</v>
      </c>
      <c r="J9" s="74">
        <v>3</v>
      </c>
      <c r="K9" s="74">
        <v>1</v>
      </c>
      <c r="L9" s="74">
        <v>5</v>
      </c>
      <c r="M9" s="74">
        <v>5</v>
      </c>
      <c r="N9" s="74">
        <v>0</v>
      </c>
      <c r="O9" s="54"/>
      <c r="P9" s="54"/>
      <c r="Q9" s="54"/>
      <c r="R9" s="54"/>
      <c r="S9" s="54"/>
      <c r="T9" s="55">
        <f t="shared" si="0"/>
        <v>24</v>
      </c>
      <c r="U9" s="236"/>
      <c r="V9" s="56"/>
      <c r="W9" s="57"/>
      <c r="X9" s="57"/>
      <c r="Y9" s="57"/>
      <c r="Z9" s="57"/>
      <c r="AA9" s="57"/>
      <c r="AB9" s="58"/>
      <c r="AC9" s="59"/>
    </row>
    <row r="10" spans="1:29" ht="16.5" thickBot="1" x14ac:dyDescent="0.3">
      <c r="A10" s="232"/>
      <c r="B10" s="97"/>
      <c r="C10" s="98"/>
      <c r="D10" s="99"/>
      <c r="E10" s="74">
        <v>0</v>
      </c>
      <c r="F10" s="74">
        <v>1</v>
      </c>
      <c r="G10" s="74">
        <v>2</v>
      </c>
      <c r="H10" s="74">
        <v>0</v>
      </c>
      <c r="I10" s="74">
        <v>3</v>
      </c>
      <c r="J10" s="74">
        <v>3</v>
      </c>
      <c r="K10" s="74">
        <v>2</v>
      </c>
      <c r="L10" s="74">
        <v>5</v>
      </c>
      <c r="M10" s="74">
        <v>5</v>
      </c>
      <c r="N10" s="74">
        <v>0</v>
      </c>
      <c r="O10" s="76"/>
      <c r="P10" s="76"/>
      <c r="Q10" s="76"/>
      <c r="R10" s="76"/>
      <c r="S10" s="76"/>
      <c r="T10" s="77">
        <f t="shared" si="0"/>
        <v>21</v>
      </c>
      <c r="U10" s="236"/>
      <c r="V10" s="78">
        <v>0.52152777777777781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05.39.00</v>
      </c>
    </row>
    <row r="11" spans="1:29" ht="16.5" thickBot="1" x14ac:dyDescent="0.3">
      <c r="A11" s="233"/>
      <c r="B11" s="100"/>
      <c r="C11" s="101"/>
      <c r="D11" s="102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 t="str">
        <f t="shared" si="0"/>
        <v/>
      </c>
      <c r="U11" s="237"/>
      <c r="V11" s="79">
        <v>0.75694444444444453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2,25</v>
      </c>
    </row>
    <row r="12" spans="1:29" ht="15.75" thickBot="1" x14ac:dyDescent="0.3">
      <c r="A12" s="230"/>
      <c r="B12" s="94"/>
      <c r="C12" s="95"/>
      <c r="D12" s="96"/>
      <c r="E12" s="74">
        <v>0</v>
      </c>
      <c r="F12" s="74">
        <v>0</v>
      </c>
      <c r="G12" s="74">
        <v>3</v>
      </c>
      <c r="H12" s="74">
        <v>5</v>
      </c>
      <c r="I12" s="74">
        <v>5</v>
      </c>
      <c r="J12" s="74">
        <v>5</v>
      </c>
      <c r="K12" s="74">
        <v>1</v>
      </c>
      <c r="L12" s="74">
        <v>3</v>
      </c>
      <c r="M12" s="74">
        <v>3</v>
      </c>
      <c r="N12" s="74">
        <v>0</v>
      </c>
      <c r="O12" s="60"/>
      <c r="P12" s="60"/>
      <c r="Q12" s="60"/>
      <c r="R12" s="60"/>
      <c r="S12" s="60"/>
      <c r="T12" s="61">
        <f t="shared" si="0"/>
        <v>25</v>
      </c>
      <c r="U12" s="235" t="s">
        <v>92</v>
      </c>
      <c r="V12" s="62">
        <f>SUM(T12:T15)+IF(ISNUMBER(U12),U12,0)+IF(ISNUMBER(U14),U14,0)+IF(ISNUMBER(U15),U15,0)</f>
        <v>67</v>
      </c>
      <c r="W12" s="51">
        <f>COUNTIF($E12:$S12,0)+COUNTIF($E13:$S13,0)+COUNTIF($E14:$S14,0)+COUNTIF($E15:$S15,0)</f>
        <v>8</v>
      </c>
      <c r="X12" s="51">
        <f>COUNTIF($E12:$S12,1)+COUNTIF($E13:$S13,1)+COUNTIF($E14:$S14,1)+COUNTIF($E15:$S15,1)</f>
        <v>2</v>
      </c>
      <c r="Y12" s="51">
        <f>COUNTIF($E12:$S12,2)+COUNTIF($E13:$S13,2)+COUNTIF($E14:$S14,2)+COUNTIF($E15:$S15,2)</f>
        <v>3</v>
      </c>
      <c r="Z12" s="51">
        <f>COUNTIF($E12:$S12,3)+COUNTIF($E13:$S13,3)+COUNTIF($E14:$S14,3)+COUNTIF($E15:$S15,3)</f>
        <v>13</v>
      </c>
      <c r="AA12" s="51">
        <f>COUNTIF($E12:$S12,5)+COUNTIF($E13:$S13,5)+COUNTIF($E14:$S14,5)+COUNTIF($E15:$S15,5)</f>
        <v>4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thickBot="1" x14ac:dyDescent="0.3">
      <c r="A13" s="231">
        <v>313</v>
      </c>
      <c r="B13" s="97" t="s">
        <v>151</v>
      </c>
      <c r="C13" s="98"/>
      <c r="D13" s="99" t="s">
        <v>23</v>
      </c>
      <c r="E13" s="74">
        <v>2</v>
      </c>
      <c r="F13" s="74">
        <v>3</v>
      </c>
      <c r="G13" s="74">
        <v>3</v>
      </c>
      <c r="H13" s="74">
        <v>2</v>
      </c>
      <c r="I13" s="74">
        <v>3</v>
      </c>
      <c r="J13" s="74">
        <v>5</v>
      </c>
      <c r="K13" s="74">
        <v>0</v>
      </c>
      <c r="L13" s="74">
        <v>3</v>
      </c>
      <c r="M13" s="74">
        <v>3</v>
      </c>
      <c r="N13" s="74">
        <v>0</v>
      </c>
      <c r="O13" s="54"/>
      <c r="P13" s="54"/>
      <c r="Q13" s="54"/>
      <c r="R13" s="54"/>
      <c r="S13" s="54"/>
      <c r="T13" s="55">
        <f t="shared" si="0"/>
        <v>24</v>
      </c>
      <c r="U13" s="236"/>
      <c r="V13" s="56"/>
      <c r="W13" s="57"/>
      <c r="X13" s="57"/>
      <c r="Y13" s="57"/>
      <c r="Z13" s="57"/>
      <c r="AA13" s="57"/>
      <c r="AB13" s="58"/>
      <c r="AC13" s="59"/>
    </row>
    <row r="14" spans="1:29" ht="16.5" thickBot="1" x14ac:dyDescent="0.3">
      <c r="A14" s="232"/>
      <c r="B14" s="97"/>
      <c r="C14" s="98"/>
      <c r="D14" s="99"/>
      <c r="E14" s="74">
        <v>2</v>
      </c>
      <c r="F14" s="74">
        <v>3</v>
      </c>
      <c r="G14" s="74">
        <v>0</v>
      </c>
      <c r="H14" s="74">
        <v>1</v>
      </c>
      <c r="I14" s="74">
        <v>3</v>
      </c>
      <c r="J14" s="74">
        <v>3</v>
      </c>
      <c r="K14" s="74">
        <v>0</v>
      </c>
      <c r="L14" s="74">
        <v>3</v>
      </c>
      <c r="M14" s="74">
        <v>3</v>
      </c>
      <c r="N14" s="74">
        <v>0</v>
      </c>
      <c r="O14" s="76"/>
      <c r="P14" s="76"/>
      <c r="Q14" s="76"/>
      <c r="R14" s="76"/>
      <c r="S14" s="76"/>
      <c r="T14" s="77">
        <f t="shared" si="0"/>
        <v>18</v>
      </c>
      <c r="U14" s="236"/>
      <c r="V14" s="78">
        <v>0.52222222222222225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05.07.00</v>
      </c>
    </row>
    <row r="15" spans="1:29" ht="16.5" thickBot="1" x14ac:dyDescent="0.3">
      <c r="A15" s="233"/>
      <c r="B15" s="100"/>
      <c r="C15" s="101"/>
      <c r="D15" s="102"/>
      <c r="E15" s="71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 t="str">
        <f t="shared" si="0"/>
        <v/>
      </c>
      <c r="U15" s="237"/>
      <c r="V15" s="79">
        <v>0.73541666666666661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2,10</v>
      </c>
    </row>
    <row r="16" spans="1:29" ht="15" customHeight="1" thickBot="1" x14ac:dyDescent="0.3">
      <c r="A16" s="230"/>
      <c r="B16" s="94"/>
      <c r="C16" s="95"/>
      <c r="D16" s="96"/>
      <c r="E16" s="74">
        <v>0</v>
      </c>
      <c r="F16" s="74">
        <v>5</v>
      </c>
      <c r="G16" s="74">
        <v>1</v>
      </c>
      <c r="H16" s="74">
        <v>1</v>
      </c>
      <c r="I16" s="74">
        <v>0</v>
      </c>
      <c r="J16" s="74">
        <v>1</v>
      </c>
      <c r="K16" s="74">
        <v>0</v>
      </c>
      <c r="L16" s="74">
        <v>3</v>
      </c>
      <c r="M16" s="74">
        <v>0</v>
      </c>
      <c r="N16" s="74">
        <v>0</v>
      </c>
      <c r="O16" s="60"/>
      <c r="P16" s="60"/>
      <c r="Q16" s="60"/>
      <c r="R16" s="60"/>
      <c r="S16" s="60"/>
      <c r="T16" s="61">
        <f t="shared" si="0"/>
        <v>11</v>
      </c>
      <c r="U16" s="235" t="s">
        <v>91</v>
      </c>
      <c r="V16" s="62">
        <f>SUM(T16:T19)+IF(ISNUMBER(U16),U16,0)+IF(ISNUMBER(U18),U18,0)+IF(ISNUMBER(U19),U19,0)</f>
        <v>30</v>
      </c>
      <c r="W16" s="51">
        <f>COUNTIF($E16:$S16,0)+COUNTIF($E17:$S17,0)+COUNTIF($E18:$S18,0)+COUNTIF($E19:$S19,0)</f>
        <v>16</v>
      </c>
      <c r="X16" s="51">
        <f>COUNTIF($E16:$S16,1)+COUNTIF($E17:$S17,1)+COUNTIF($E18:$S18,1)+COUNTIF($E19:$S19,1)</f>
        <v>7</v>
      </c>
      <c r="Y16" s="51">
        <f>COUNTIF($E16:$S16,2)+COUNTIF($E17:$S17,2)+COUNTIF($E18:$S18,2)+COUNTIF($E19:$S19,2)</f>
        <v>2</v>
      </c>
      <c r="Z16" s="51">
        <f>COUNTIF($E16:$S16,3)+COUNTIF($E17:$S17,3)+COUNTIF($E18:$S18,3)+COUNTIF($E19:$S19,3)</f>
        <v>3</v>
      </c>
      <c r="AA16" s="51">
        <f>COUNTIF($E16:$S16,5)+COUNTIF($E17:$S17,5)+COUNTIF($E18:$S18,5)+COUNTIF($E19:$S19,5)</f>
        <v>2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customHeight="1" thickBot="1" x14ac:dyDescent="0.3">
      <c r="A17" s="231">
        <v>217</v>
      </c>
      <c r="B17" s="97" t="s">
        <v>117</v>
      </c>
      <c r="C17" s="98"/>
      <c r="D17" s="99" t="s">
        <v>90</v>
      </c>
      <c r="E17" s="74">
        <v>1</v>
      </c>
      <c r="F17" s="74">
        <v>3</v>
      </c>
      <c r="G17" s="74">
        <v>3</v>
      </c>
      <c r="H17" s="74">
        <v>2</v>
      </c>
      <c r="I17" s="74">
        <v>0</v>
      </c>
      <c r="J17" s="74">
        <v>1</v>
      </c>
      <c r="K17" s="74">
        <v>0</v>
      </c>
      <c r="L17" s="74">
        <v>2</v>
      </c>
      <c r="M17" s="74">
        <v>0</v>
      </c>
      <c r="N17" s="74">
        <v>0</v>
      </c>
      <c r="O17" s="54"/>
      <c r="P17" s="54"/>
      <c r="Q17" s="54"/>
      <c r="R17" s="54"/>
      <c r="S17" s="54"/>
      <c r="T17" s="55">
        <f t="shared" si="0"/>
        <v>12</v>
      </c>
      <c r="U17" s="236"/>
      <c r="V17" s="56"/>
      <c r="W17" s="57"/>
      <c r="X17" s="57"/>
      <c r="Y17" s="57"/>
      <c r="Z17" s="57"/>
      <c r="AA17" s="57"/>
      <c r="AB17" s="58"/>
      <c r="AC17" s="59"/>
    </row>
    <row r="18" spans="1:29" ht="16.5" customHeight="1" thickBot="1" x14ac:dyDescent="0.3">
      <c r="A18" s="232"/>
      <c r="B18" s="97"/>
      <c r="C18" s="98"/>
      <c r="D18" s="99"/>
      <c r="E18" s="74">
        <v>0</v>
      </c>
      <c r="F18" s="74">
        <v>1</v>
      </c>
      <c r="G18" s="74">
        <v>0</v>
      </c>
      <c r="H18" s="74">
        <v>1</v>
      </c>
      <c r="I18" s="74">
        <v>0</v>
      </c>
      <c r="J18" s="74">
        <v>5</v>
      </c>
      <c r="K18" s="74">
        <v>0</v>
      </c>
      <c r="L18" s="74">
        <v>0</v>
      </c>
      <c r="M18" s="74">
        <v>0</v>
      </c>
      <c r="N18" s="74">
        <v>0</v>
      </c>
      <c r="O18" s="76"/>
      <c r="P18" s="76"/>
      <c r="Q18" s="76"/>
      <c r="R18" s="76"/>
      <c r="S18" s="76"/>
      <c r="T18" s="77">
        <f t="shared" si="0"/>
        <v>7</v>
      </c>
      <c r="U18" s="236"/>
      <c r="V18" s="129">
        <v>0.53888888888888886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04.11.00</v>
      </c>
    </row>
    <row r="19" spans="1:29" ht="16.5" customHeight="1" thickBot="1" x14ac:dyDescent="0.3">
      <c r="A19" s="233"/>
      <c r="B19" s="100"/>
      <c r="C19" s="101"/>
      <c r="D19" s="102"/>
      <c r="E19" s="143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2" t="str">
        <f t="shared" si="0"/>
        <v/>
      </c>
      <c r="U19" s="237"/>
      <c r="V19" s="234">
        <v>0.71319444444444446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0,95</v>
      </c>
    </row>
  </sheetData>
  <mergeCells count="8">
    <mergeCell ref="U16:U19"/>
    <mergeCell ref="U12:U15"/>
    <mergeCell ref="A1:C1"/>
    <mergeCell ref="D1:S1"/>
    <mergeCell ref="A2:C2"/>
    <mergeCell ref="D2:S2"/>
    <mergeCell ref="A3:AB3"/>
    <mergeCell ref="U8:U11"/>
  </mergeCells>
  <pageMargins left="0.11811023622047245" right="0.19685039370078741" top="0.74803149606299213" bottom="0.74803149606299213" header="0.31496062992125984" footer="0.31496062992125984"/>
  <pageSetup paperSize="9" scale="8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4</vt:i4>
      </vt:variant>
    </vt:vector>
  </HeadingPairs>
  <TitlesOfParts>
    <vt:vector size="14" baseType="lpstr">
      <vt:lpstr>A1</vt:lpstr>
      <vt:lpstr>B1</vt:lpstr>
      <vt:lpstr>C1</vt:lpstr>
      <vt:lpstr>V1</vt:lpstr>
      <vt:lpstr>Cc1</vt:lpstr>
      <vt:lpstr>Ž+8</vt:lpstr>
      <vt:lpstr>Ž-8</vt:lpstr>
      <vt:lpstr>H</vt:lpstr>
      <vt:lpstr>Ženy</vt:lpstr>
      <vt:lpstr>prví taraja</vt:lpstr>
      <vt:lpstr>'A1'!Oblasť_tlače</vt:lpstr>
      <vt:lpstr>'prví taraja'!Oblasť_tlače</vt:lpstr>
      <vt:lpstr>'Ž+8'!Oblasť_tlače</vt:lpstr>
      <vt:lpstr>'Ž-8'!Oblasť_tlače</vt:lpstr>
    </vt:vector>
  </TitlesOfParts>
  <Company>SMS TRIAL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Trial</dc:creator>
  <cp:lastModifiedBy>SMF</cp:lastModifiedBy>
  <cp:lastPrinted>2019-06-07T06:17:39Z</cp:lastPrinted>
  <dcterms:created xsi:type="dcterms:W3CDTF">2004-07-16T18:28:11Z</dcterms:created>
  <dcterms:modified xsi:type="dcterms:W3CDTF">2019-06-07T06:19:12Z</dcterms:modified>
</cp:coreProperties>
</file>