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1" sheetId="1" r:id="rId1"/>
    <sheet name="B1" sheetId="2" r:id="rId2"/>
    <sheet name="C1" sheetId="3" r:id="rId3"/>
    <sheet name="V1" sheetId="4" r:id="rId4"/>
    <sheet name="Ž1" sheetId="5" r:id="rId5"/>
    <sheet name="W1" sheetId="6" r:id="rId6"/>
  </sheets>
  <definedNames>
    <definedName name="_xlnm.Print_Area" localSheetId="0">'A1'!$A$1:$AC$47</definedName>
    <definedName name="_xlnm.Print_Area" localSheetId="1">'B1'!$A$1:$AC$23</definedName>
    <definedName name="_xlnm.Print_Area" localSheetId="2">'C1'!$A$1:$AC$75</definedName>
    <definedName name="_xlnm.Print_Area" localSheetId="3">'V1'!$A$1:$AC$71</definedName>
    <definedName name="_xlnm.Print_Area" localSheetId="4">'Ž1'!$A$1:$AC$19</definedName>
  </definedNames>
  <calcPr fullCalcOnLoad="1"/>
</workbook>
</file>

<file path=xl/sharedStrings.xml><?xml version="1.0" encoding="utf-8"?>
<sst xmlns="http://schemas.openxmlformats.org/spreadsheetml/2006/main" count="258" uniqueCount="84">
  <si>
    <t>Názov pretekov</t>
  </si>
  <si>
    <t>TRIAL 2012</t>
  </si>
  <si>
    <t>alebo logo organizátora</t>
  </si>
  <si>
    <t>Medzinárodné Majstrovstvá Slovenska</t>
  </si>
  <si>
    <t>A</t>
  </si>
  <si>
    <t>VÝSLEDKOVÁ LISTINA</t>
  </si>
  <si>
    <t xml:space="preserve">  </t>
  </si>
  <si>
    <t>DD.MM.YYYY</t>
  </si>
  <si>
    <t>P.č.</t>
  </si>
  <si>
    <t>Št.č.</t>
  </si>
  <si>
    <t>Národnosť</t>
  </si>
  <si>
    <t>sekcia číslo</t>
  </si>
  <si>
    <t>Body</t>
  </si>
  <si>
    <t>Počty bodov</t>
  </si>
  <si>
    <t>Meno</t>
  </si>
  <si>
    <t>Motocykel</t>
  </si>
  <si>
    <t>za kolo</t>
  </si>
  <si>
    <t>R</t>
  </si>
  <si>
    <t>Celkom</t>
  </si>
  <si>
    <t>5*</t>
  </si>
  <si>
    <t>Celkový čas</t>
  </si>
  <si>
    <t>Priemer bodov</t>
  </si>
  <si>
    <t>B</t>
  </si>
  <si>
    <t>Team</t>
  </si>
  <si>
    <t>C</t>
  </si>
  <si>
    <t>V</t>
  </si>
  <si>
    <t>TEAM</t>
  </si>
  <si>
    <t>Ž</t>
  </si>
  <si>
    <t>Vranák Peter</t>
  </si>
  <si>
    <t>Kothay Vladimír</t>
  </si>
  <si>
    <t>Štar.č.</t>
  </si>
  <si>
    <t xml:space="preserve"> OSSA</t>
  </si>
  <si>
    <t xml:space="preserve"> MM SR TRIAL</t>
  </si>
  <si>
    <t xml:space="preserve"> </t>
  </si>
  <si>
    <t>MM SR TRIAL</t>
  </si>
  <si>
    <t>GAS GAS</t>
  </si>
  <si>
    <t>KUCHTA  JAKUB</t>
  </si>
  <si>
    <t>BETA</t>
  </si>
  <si>
    <t>KOLLÁR  MILAN</t>
  </si>
  <si>
    <t>Ing.GURA  JURAJ</t>
  </si>
  <si>
    <t>MONTESA</t>
  </si>
  <si>
    <t>DEDINA  IVAN</t>
  </si>
  <si>
    <t>MIHALÍČEK  DANIEL</t>
  </si>
  <si>
    <t>SHUPA</t>
  </si>
  <si>
    <t>SHERCO</t>
  </si>
  <si>
    <t>MIKUŠ  DANIEL</t>
  </si>
  <si>
    <t>GURÍN  ĽUBOŠ</t>
  </si>
  <si>
    <t>GAS  GAS</t>
  </si>
  <si>
    <t>TRIAL 2014</t>
  </si>
  <si>
    <t>MARCINA TOMÁŠ</t>
  </si>
  <si>
    <t>KETIJA AGARSKA</t>
  </si>
  <si>
    <t>SÝKORA MILAN</t>
  </si>
  <si>
    <t>BETA 270</t>
  </si>
  <si>
    <t>ALKSNIS ARVIS</t>
  </si>
  <si>
    <t>ROBEŽNIEKS MAREKS</t>
  </si>
  <si>
    <t>MARCINA ĽUBOMÍR</t>
  </si>
  <si>
    <t>BUCHTA MARTIN</t>
  </si>
  <si>
    <t>MATOŠKA RADEK</t>
  </si>
  <si>
    <t>OSSA</t>
  </si>
  <si>
    <t>HULA PETER</t>
  </si>
  <si>
    <t>BETA 300</t>
  </si>
  <si>
    <t>KRISTERS EINASS</t>
  </si>
  <si>
    <t>NIKS ALKSNIS</t>
  </si>
  <si>
    <t>ŠEVELA MIROSLAV</t>
  </si>
  <si>
    <t>GURÍN JÁN</t>
  </si>
  <si>
    <t>SEDLÁK RADEK</t>
  </si>
  <si>
    <t>HABOŇ MILAN</t>
  </si>
  <si>
    <t>SHERCO 290</t>
  </si>
  <si>
    <t>HAJDUK TOMASZ</t>
  </si>
  <si>
    <t>SORDYL ŠIMON</t>
  </si>
  <si>
    <t>GRINFELDS ANDRIS</t>
  </si>
  <si>
    <t>ALKSNIS ARTIS</t>
  </si>
  <si>
    <t>GURÍNOVÁ LUCIA</t>
  </si>
  <si>
    <t>KOTHAY Jr.</t>
  </si>
  <si>
    <t>SUŠEŇ RADOMÍR</t>
  </si>
  <si>
    <t>ROBEŽNIEKS ERNETS</t>
  </si>
  <si>
    <t>Rank</t>
  </si>
  <si>
    <t>Časy</t>
  </si>
  <si>
    <t>Lazy po Makytou</t>
  </si>
  <si>
    <t>Lazy pod Makytou</t>
  </si>
  <si>
    <t>SK</t>
  </si>
  <si>
    <t>LV</t>
  </si>
  <si>
    <t>CZ</t>
  </si>
  <si>
    <t>PL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</si>
</sst>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hh:mm:ss"/>
  </numFmts>
  <fonts count="5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4"/>
      <name val="Arial CE"/>
      <family val="2"/>
    </font>
    <font>
      <b/>
      <sz val="22"/>
      <name val="Arial Black"/>
      <family val="2"/>
    </font>
    <font>
      <b/>
      <sz val="20"/>
      <name val="Arial"/>
      <family val="2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b/>
      <sz val="20"/>
      <name val="Arial Black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2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1" xfId="44" applyFont="1" applyFill="1" applyBorder="1" applyAlignment="1">
      <alignment horizontal="center"/>
      <protection/>
    </xf>
    <xf numFmtId="0" fontId="9" fillId="0" borderId="15" xfId="44" applyFont="1" applyBorder="1">
      <alignment/>
      <protection/>
    </xf>
    <xf numFmtId="0" fontId="0" fillId="0" borderId="0" xfId="4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0" fillId="0" borderId="0" xfId="44" applyFont="1" applyBorder="1" applyAlignment="1">
      <alignment horizontal="center"/>
      <protection/>
    </xf>
    <xf numFmtId="0" fontId="0" fillId="0" borderId="14" xfId="44" applyFont="1" applyBorder="1" applyAlignment="1">
      <alignment horizontal="center"/>
      <protection/>
    </xf>
    <xf numFmtId="0" fontId="0" fillId="0" borderId="16" xfId="44" applyFont="1" applyBorder="1">
      <alignment/>
      <protection/>
    </xf>
    <xf numFmtId="0" fontId="11" fillId="0" borderId="12" xfId="44" applyFont="1" applyBorder="1">
      <alignment/>
      <protection/>
    </xf>
    <xf numFmtId="0" fontId="12" fillId="0" borderId="12" xfId="44" applyFont="1" applyBorder="1">
      <alignment/>
      <protection/>
    </xf>
    <xf numFmtId="0" fontId="12" fillId="0" borderId="12" xfId="44" applyFont="1" applyBorder="1" applyAlignment="1">
      <alignment horizontal="right"/>
      <protection/>
    </xf>
    <xf numFmtId="0" fontId="11" fillId="0" borderId="12" xfId="44" applyFont="1" applyBorder="1" applyAlignment="1">
      <alignment horizontal="right"/>
      <protection/>
    </xf>
    <xf numFmtId="0" fontId="0" fillId="0" borderId="12" xfId="44" applyFont="1" applyBorder="1">
      <alignment/>
      <protection/>
    </xf>
    <xf numFmtId="172" fontId="12" fillId="0" borderId="12" xfId="0" applyNumberFormat="1" applyFont="1" applyBorder="1" applyAlignment="1">
      <alignment horizontal="center"/>
    </xf>
    <xf numFmtId="172" fontId="12" fillId="0" borderId="12" xfId="44" applyNumberFormat="1" applyFont="1" applyBorder="1" applyAlignment="1">
      <alignment horizontal="center"/>
      <protection/>
    </xf>
    <xf numFmtId="0" fontId="10" fillId="0" borderId="12" xfId="44" applyFont="1" applyBorder="1" applyAlignment="1">
      <alignment horizontal="center"/>
      <protection/>
    </xf>
    <xf numFmtId="0" fontId="0" fillId="0" borderId="12" xfId="44" applyFont="1" applyBorder="1" applyAlignment="1">
      <alignment horizontal="center"/>
      <protection/>
    </xf>
    <xf numFmtId="0" fontId="0" fillId="0" borderId="17" xfId="44" applyFont="1" applyBorder="1" applyAlignment="1">
      <alignment horizontal="center"/>
      <protection/>
    </xf>
    <xf numFmtId="0" fontId="13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5" xfId="0" applyNumberFormat="1" applyFont="1" applyBorder="1" applyAlignment="1" applyProtection="1">
      <alignment horizontal="center"/>
      <protection locked="0"/>
    </xf>
    <xf numFmtId="0" fontId="13" fillId="0" borderId="26" xfId="0" applyNumberFormat="1" applyFont="1" applyBorder="1" applyAlignment="1" applyProtection="1">
      <alignment horizontal="center"/>
      <protection locked="0"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NumberFormat="1" applyFont="1" applyBorder="1" applyAlignment="1">
      <alignment horizontal="center"/>
    </xf>
    <xf numFmtId="0" fontId="12" fillId="33" borderId="28" xfId="0" applyNumberFormat="1" applyFont="1" applyFill="1" applyBorder="1" applyAlignment="1">
      <alignment horizontal="center"/>
    </xf>
    <xf numFmtId="0" fontId="12" fillId="33" borderId="29" xfId="0" applyNumberFormat="1" applyFont="1" applyFill="1" applyBorder="1" applyAlignment="1">
      <alignment horizontal="center"/>
    </xf>
    <xf numFmtId="0" fontId="12" fillId="33" borderId="3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12" fillId="0" borderId="31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NumberFormat="1" applyFont="1" applyBorder="1" applyAlignment="1" applyProtection="1">
      <alignment horizontal="center"/>
      <protection locked="0"/>
    </xf>
    <xf numFmtId="0" fontId="13" fillId="0" borderId="36" xfId="0" applyNumberFormat="1" applyFont="1" applyBorder="1" applyAlignment="1" applyProtection="1">
      <alignment horizontal="center"/>
      <protection locked="0"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 locked="0"/>
    </xf>
    <xf numFmtId="173" fontId="12" fillId="0" borderId="3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6" fontId="12" fillId="0" borderId="38" xfId="0" applyNumberFormat="1" applyFont="1" applyBorder="1" applyAlignment="1" applyProtection="1">
      <alignment horizontal="right"/>
      <protection/>
    </xf>
    <xf numFmtId="49" fontId="11" fillId="0" borderId="16" xfId="0" applyNumberFormat="1" applyFont="1" applyFill="1" applyBorder="1" applyAlignment="1">
      <alignment horizontal="left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NumberFormat="1" applyFont="1" applyBorder="1" applyAlignment="1" applyProtection="1">
      <alignment horizontal="center"/>
      <protection locked="0"/>
    </xf>
    <xf numFmtId="0" fontId="13" fillId="0" borderId="39" xfId="0" applyNumberFormat="1" applyFont="1" applyBorder="1" applyAlignment="1" applyProtection="1">
      <alignment horizontal="center"/>
      <protection locked="0"/>
    </xf>
    <xf numFmtId="0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Border="1" applyAlignment="1" applyProtection="1">
      <alignment horizontal="center"/>
      <protection locked="0"/>
    </xf>
    <xf numFmtId="173" fontId="12" fillId="0" borderId="40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/>
    </xf>
    <xf numFmtId="0" fontId="12" fillId="0" borderId="42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/>
    </xf>
    <xf numFmtId="0" fontId="12" fillId="0" borderId="42" xfId="0" applyNumberFormat="1" applyFont="1" applyBorder="1" applyAlignment="1">
      <alignment horizontal="right"/>
    </xf>
    <xf numFmtId="0" fontId="12" fillId="0" borderId="43" xfId="0" applyNumberFormat="1" applyFont="1" applyBorder="1" applyAlignment="1">
      <alignment horizontal="right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21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 locked="0"/>
    </xf>
    <xf numFmtId="173" fontId="12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2" fillId="0" borderId="26" xfId="0" applyNumberFormat="1" applyFont="1" applyBorder="1" applyAlignment="1" applyProtection="1">
      <alignment horizontal="center"/>
      <protection hidden="1"/>
    </xf>
    <xf numFmtId="0" fontId="12" fillId="0" borderId="20" xfId="0" applyNumberFormat="1" applyFont="1" applyBorder="1" applyAlignment="1" applyProtection="1">
      <alignment horizontal="center"/>
      <protection hidden="1"/>
    </xf>
    <xf numFmtId="0" fontId="12" fillId="0" borderId="36" xfId="0" applyNumberFormat="1" applyFont="1" applyBorder="1" applyAlignment="1" applyProtection="1">
      <alignment horizontal="center"/>
      <protection hidden="1"/>
    </xf>
    <xf numFmtId="0" fontId="12" fillId="0" borderId="39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9" xfId="0" applyNumberFormat="1" applyFont="1" applyBorder="1" applyAlignment="1" applyProtection="1">
      <alignment horizontal="center"/>
      <protection locked="0"/>
    </xf>
    <xf numFmtId="0" fontId="13" fillId="0" borderId="50" xfId="0" applyNumberFormat="1" applyFont="1" applyBorder="1" applyAlignment="1" applyProtection="1">
      <alignment horizontal="center"/>
      <protection locked="0"/>
    </xf>
    <xf numFmtId="0" fontId="12" fillId="0" borderId="50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 locked="0"/>
    </xf>
    <xf numFmtId="0" fontId="12" fillId="0" borderId="51" xfId="0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54" xfId="0" applyNumberFormat="1" applyFont="1" applyBorder="1" applyAlignment="1" applyProtection="1">
      <alignment horizontal="center"/>
      <protection locked="0"/>
    </xf>
    <xf numFmtId="0" fontId="13" fillId="0" borderId="53" xfId="0" applyNumberFormat="1" applyFont="1" applyBorder="1" applyAlignment="1" applyProtection="1">
      <alignment horizontal="center"/>
      <protection locked="0"/>
    </xf>
    <xf numFmtId="0" fontId="12" fillId="0" borderId="53" xfId="0" applyNumberFormat="1" applyFont="1" applyBorder="1" applyAlignment="1" applyProtection="1">
      <alignment horizontal="center"/>
      <protection/>
    </xf>
    <xf numFmtId="0" fontId="12" fillId="0" borderId="53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/>
    </xf>
    <xf numFmtId="0" fontId="12" fillId="0" borderId="38" xfId="0" applyNumberFormat="1" applyFont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55" xfId="0" applyNumberFormat="1" applyFont="1" applyBorder="1" applyAlignment="1">
      <alignment horizontal="center"/>
    </xf>
    <xf numFmtId="0" fontId="12" fillId="33" borderId="56" xfId="0" applyNumberFormat="1" applyFont="1" applyFill="1" applyBorder="1" applyAlignment="1">
      <alignment horizontal="center"/>
    </xf>
    <xf numFmtId="0" fontId="12" fillId="33" borderId="57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right"/>
    </xf>
    <xf numFmtId="0" fontId="12" fillId="0" borderId="59" xfId="0" applyNumberFormat="1" applyFont="1" applyBorder="1" applyAlignment="1">
      <alignment horizontal="center"/>
    </xf>
    <xf numFmtId="49" fontId="11" fillId="0" borderId="51" xfId="0" applyNumberFormat="1" applyFont="1" applyFill="1" applyBorder="1" applyAlignment="1">
      <alignment horizontal="left"/>
    </xf>
    <xf numFmtId="46" fontId="12" fillId="0" borderId="60" xfId="0" applyNumberFormat="1" applyFont="1" applyBorder="1" applyAlignment="1" applyProtection="1">
      <alignment horizontal="right"/>
      <protection/>
    </xf>
    <xf numFmtId="49" fontId="11" fillId="0" borderId="52" xfId="0" applyNumberFormat="1" applyFont="1" applyFill="1" applyBorder="1" applyAlignment="1">
      <alignment horizontal="left"/>
    </xf>
    <xf numFmtId="173" fontId="12" fillId="0" borderId="61" xfId="0" applyNumberFormat="1" applyFont="1" applyBorder="1" applyAlignment="1">
      <alignment horizontal="center"/>
    </xf>
    <xf numFmtId="0" fontId="13" fillId="0" borderId="62" xfId="0" applyNumberFormat="1" applyFont="1" applyBorder="1" applyAlignment="1">
      <alignment/>
    </xf>
    <xf numFmtId="0" fontId="12" fillId="0" borderId="63" xfId="0" applyNumberFormat="1" applyFont="1" applyBorder="1" applyAlignment="1">
      <alignment horizontal="center"/>
    </xf>
    <xf numFmtId="0" fontId="12" fillId="0" borderId="63" xfId="0" applyNumberFormat="1" applyFont="1" applyBorder="1" applyAlignment="1">
      <alignment/>
    </xf>
    <xf numFmtId="0" fontId="12" fillId="0" borderId="63" xfId="0" applyNumberFormat="1" applyFont="1" applyBorder="1" applyAlignment="1">
      <alignment horizontal="right"/>
    </xf>
    <xf numFmtId="0" fontId="12" fillId="0" borderId="64" xfId="0" applyNumberFormat="1" applyFont="1" applyBorder="1" applyAlignment="1">
      <alignment horizontal="right"/>
    </xf>
    <xf numFmtId="0" fontId="13" fillId="0" borderId="65" xfId="0" applyNumberFormat="1" applyFont="1" applyBorder="1" applyAlignment="1" applyProtection="1">
      <alignment horizontal="center"/>
      <protection locked="0"/>
    </xf>
    <xf numFmtId="0" fontId="12" fillId="0" borderId="40" xfId="0" applyNumberFormat="1" applyFont="1" applyBorder="1" applyAlignment="1">
      <alignment horizontal="center"/>
    </xf>
    <xf numFmtId="0" fontId="12" fillId="33" borderId="32" xfId="0" applyNumberFormat="1" applyFont="1" applyFill="1" applyBorder="1" applyAlignment="1">
      <alignment horizontal="center"/>
    </xf>
    <xf numFmtId="0" fontId="12" fillId="33" borderId="33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6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28" xfId="0" applyNumberFormat="1" applyFont="1" applyBorder="1" applyAlignment="1" applyProtection="1">
      <alignment horizontal="center"/>
      <protection locked="0"/>
    </xf>
    <xf numFmtId="0" fontId="13" fillId="0" borderId="67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>
      <alignment/>
    </xf>
    <xf numFmtId="0" fontId="13" fillId="0" borderId="42" xfId="0" applyNumberFormat="1" applyFont="1" applyBorder="1" applyAlignment="1">
      <alignment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68" xfId="0" applyNumberFormat="1" applyFont="1" applyBorder="1" applyAlignment="1">
      <alignment horizontal="center"/>
    </xf>
    <xf numFmtId="0" fontId="12" fillId="0" borderId="69" xfId="0" applyNumberFormat="1" applyFont="1" applyBorder="1" applyAlignment="1">
      <alignment horizontal="center"/>
    </xf>
    <xf numFmtId="173" fontId="12" fillId="0" borderId="70" xfId="0" applyNumberFormat="1" applyFont="1" applyBorder="1" applyAlignment="1">
      <alignment horizontal="center"/>
    </xf>
    <xf numFmtId="0" fontId="12" fillId="0" borderId="53" xfId="0" applyNumberFormat="1" applyFont="1" applyBorder="1" applyAlignment="1" applyProtection="1">
      <alignment horizontal="center"/>
      <protection hidden="1"/>
    </xf>
    <xf numFmtId="173" fontId="12" fillId="0" borderId="71" xfId="0" applyNumberFormat="1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1" xfId="44" applyFont="1" applyFill="1" applyBorder="1" applyAlignment="1">
      <alignment horizontal="center"/>
      <protection/>
    </xf>
    <xf numFmtId="0" fontId="6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" xfId="44" applyFont="1" applyFill="1" applyBorder="1" applyAlignment="1">
      <alignment horizontal="center"/>
      <protection/>
    </xf>
    <xf numFmtId="0" fontId="6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1" xfId="44" applyFont="1" applyFill="1" applyBorder="1" applyAlignment="1">
      <alignment horizontal="center"/>
      <protection/>
    </xf>
    <xf numFmtId="0" fontId="6" fillId="37" borderId="13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6" fillId="37" borderId="11" xfId="44" applyFont="1" applyFill="1" applyBorder="1" applyAlignment="1">
      <alignment horizontal="center"/>
      <protection/>
    </xf>
    <xf numFmtId="0" fontId="6" fillId="38" borderId="13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38" borderId="11" xfId="44" applyFont="1" applyFill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8" fillId="0" borderId="19" xfId="44" applyFont="1" applyBorder="1" applyAlignment="1">
      <alignment horizontal="center"/>
      <protection/>
    </xf>
    <xf numFmtId="0" fontId="12" fillId="0" borderId="77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4" fillId="0" borderId="78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15" fillId="0" borderId="80" xfId="0" applyNumberFormat="1" applyFont="1" applyBorder="1" applyAlignment="1" applyProtection="1">
      <alignment horizontal="center"/>
      <protection locked="0"/>
    </xf>
    <xf numFmtId="0" fontId="15" fillId="0" borderId="66" xfId="0" applyNumberFormat="1" applyFont="1" applyBorder="1" applyAlignment="1" applyProtection="1">
      <alignment horizontal="center"/>
      <protection locked="0"/>
    </xf>
    <xf numFmtId="0" fontId="15" fillId="0" borderId="81" xfId="0" applyNumberFormat="1" applyFont="1" applyBorder="1" applyAlignment="1" applyProtection="1">
      <alignment horizontal="center"/>
      <protection locked="0"/>
    </xf>
    <xf numFmtId="0" fontId="13" fillId="0" borderId="72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2" fillId="0" borderId="82" xfId="0" applyFont="1" applyFill="1" applyBorder="1" applyAlignment="1">
      <alignment/>
    </xf>
    <xf numFmtId="0" fontId="13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12" fillId="0" borderId="85" xfId="0" applyFont="1" applyFill="1" applyBorder="1" applyAlignment="1">
      <alignment/>
    </xf>
    <xf numFmtId="0" fontId="12" fillId="0" borderId="86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87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61" xfId="0" applyNumberFormat="1" applyFont="1" applyBorder="1" applyAlignment="1">
      <alignment horizontal="center"/>
    </xf>
    <xf numFmtId="0" fontId="13" fillId="0" borderId="75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28575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60"/>
        <xdr:cNvSpPr>
          <a:spLocks/>
        </xdr:cNvSpPr>
      </xdr:nvSpPr>
      <xdr:spPr>
        <a:xfrm>
          <a:off x="9925050" y="266700"/>
          <a:ext cx="1647825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0</xdr:row>
      <xdr:rowOff>228600</xdr:rowOff>
    </xdr:from>
    <xdr:to>
      <xdr:col>26</xdr:col>
      <xdr:colOff>190500</xdr:colOff>
      <xdr:row>1</xdr:row>
      <xdr:rowOff>390525</xdr:rowOff>
    </xdr:to>
    <xdr:pic>
      <xdr:nvPicPr>
        <xdr:cNvPr id="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22860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8575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296525" y="266700"/>
          <a:ext cx="12382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8575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304925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575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949642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837247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view="pageBreakPreview" zoomScale="75" zoomScaleNormal="50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6.25390625" style="0" customWidth="1"/>
    <col min="5" max="19" width="4.625" style="0" customWidth="1"/>
    <col min="20" max="20" width="13.75390625" style="0" bestFit="1" customWidth="1"/>
    <col min="22" max="22" width="12.25390625" style="0" customWidth="1"/>
    <col min="23" max="28" width="4.625" style="0" customWidth="1"/>
    <col min="29" max="29" width="9.375" style="0" customWidth="1"/>
  </cols>
  <sheetData>
    <row r="1" spans="1:29" ht="33.75" customHeight="1">
      <c r="A1" s="184" t="s">
        <v>32</v>
      </c>
      <c r="B1" s="184"/>
      <c r="C1" s="184"/>
      <c r="D1" s="185" t="s">
        <v>48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>
      <c r="A2" s="186" t="s">
        <v>78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61"/>
      <c r="AC2" s="162" t="s">
        <v>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3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6.5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41763</v>
      </c>
      <c r="W5" s="19"/>
      <c r="X5" s="19"/>
      <c r="Y5" s="19"/>
      <c r="Z5" s="17"/>
      <c r="AA5" s="20"/>
      <c r="AB5" s="21"/>
      <c r="AC5" s="22"/>
    </row>
    <row r="6" spans="1:29" ht="15.75" thickBot="1">
      <c r="A6" s="23" t="s">
        <v>8</v>
      </c>
      <c r="B6" s="24" t="s">
        <v>9</v>
      </c>
      <c r="D6" s="33" t="s">
        <v>15</v>
      </c>
      <c r="E6" s="27"/>
      <c r="F6" s="27"/>
      <c r="G6" s="27"/>
      <c r="H6" s="27"/>
      <c r="I6" s="27"/>
      <c r="J6" s="27" t="s">
        <v>11</v>
      </c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/>
      <c r="B7" s="31" t="s">
        <v>14</v>
      </c>
      <c r="C7" s="32"/>
      <c r="D7" s="176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76</v>
      </c>
      <c r="V7" s="36" t="s">
        <v>77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9" t="s">
        <v>44</v>
      </c>
      <c r="E8" s="44">
        <v>3</v>
      </c>
      <c r="F8" s="45">
        <v>5</v>
      </c>
      <c r="G8" s="45">
        <v>1</v>
      </c>
      <c r="H8" s="45">
        <v>0</v>
      </c>
      <c r="I8" s="45">
        <v>0</v>
      </c>
      <c r="J8" s="45">
        <v>1</v>
      </c>
      <c r="K8" s="45">
        <v>0</v>
      </c>
      <c r="L8" s="45">
        <v>0</v>
      </c>
      <c r="M8" s="45">
        <v>0</v>
      </c>
      <c r="N8" s="45">
        <v>0</v>
      </c>
      <c r="O8" s="45"/>
      <c r="P8" s="45"/>
      <c r="Q8" s="45"/>
      <c r="R8" s="45"/>
      <c r="S8" s="45"/>
      <c r="T8" s="46">
        <f>SUM(E8:S8)</f>
        <v>10</v>
      </c>
      <c r="U8" s="188">
        <v>1</v>
      </c>
      <c r="V8" s="48"/>
      <c r="W8" s="123">
        <f>COUNTIF($E8:$S8,0)+COUNTIF($E9:$S9,0)+COUNTIF($E10:$S10,0)+COUNTIF($E11:$S11,0)</f>
        <v>14</v>
      </c>
      <c r="X8" s="123">
        <f>COUNTIF($E8:$S8,1)+COUNTIF($E9:$S9,1)+COUNTIF($E10:$S10,1)+COUNTIF($E11:$S11,1)</f>
        <v>9</v>
      </c>
      <c r="Y8" s="123">
        <f>COUNTIF($E8:$S8,2)+COUNTIF($E9:$S9,2)+COUNTIF($E10:$S10,2)+COUNTIF($E11:$S11,2)</f>
        <v>0</v>
      </c>
      <c r="Z8" s="123">
        <f>COUNTIF($E8:$S8,3)+COUNTIF($E9:$S9,3)+COUNTIF($E10:$S10,3)+COUNTIF($E11:$S11,3)</f>
        <v>3</v>
      </c>
      <c r="AA8" s="123">
        <f>COUNTIF($E8:$S8,5)+COUNTIF($E9:$S9,5)+COUNTIF($E10:$S10,5)+COUNTIF($E11:$S11,5)</f>
        <v>4</v>
      </c>
      <c r="AB8" s="124">
        <f>COUNTIF($E8:$S8,"5*")+COUNTIF($E9:$S9,"5*")+COUNTIF($E10:$S10,"5*")</f>
        <v>0</v>
      </c>
      <c r="AC8" s="125">
        <f>COUNTIF($E8:$S8,20)+COUNTIF($E9:$S9,20)+COUNTIF($E10:$S10,20)</f>
        <v>0</v>
      </c>
    </row>
    <row r="9" spans="1:29" ht="15.75" thickBot="1">
      <c r="A9" s="52">
        <v>1</v>
      </c>
      <c r="B9" s="180" t="s">
        <v>28</v>
      </c>
      <c r="C9" s="180"/>
      <c r="D9" s="179"/>
      <c r="E9" s="53">
        <v>1</v>
      </c>
      <c r="F9" s="54">
        <v>1</v>
      </c>
      <c r="G9" s="54">
        <v>1</v>
      </c>
      <c r="H9" s="54">
        <v>0</v>
      </c>
      <c r="I9" s="54">
        <v>0</v>
      </c>
      <c r="J9" s="54">
        <v>5</v>
      </c>
      <c r="K9" s="54">
        <v>1</v>
      </c>
      <c r="L9" s="54">
        <v>0</v>
      </c>
      <c r="M9" s="54">
        <v>5</v>
      </c>
      <c r="N9" s="54">
        <v>5</v>
      </c>
      <c r="O9" s="54"/>
      <c r="P9" s="54"/>
      <c r="Q9" s="54"/>
      <c r="R9" s="54"/>
      <c r="S9" s="54"/>
      <c r="T9" s="46">
        <f>SUM(E9:S9)</f>
        <v>19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77" t="s">
        <v>80</v>
      </c>
      <c r="E10" s="64">
        <v>3</v>
      </c>
      <c r="F10" s="65">
        <v>0</v>
      </c>
      <c r="G10" s="65">
        <v>1</v>
      </c>
      <c r="H10" s="65">
        <v>0</v>
      </c>
      <c r="I10" s="65">
        <v>0</v>
      </c>
      <c r="J10" s="65">
        <v>0</v>
      </c>
      <c r="K10" s="65">
        <v>1</v>
      </c>
      <c r="L10" s="65">
        <v>0</v>
      </c>
      <c r="M10" s="65">
        <v>3</v>
      </c>
      <c r="N10" s="65">
        <v>1</v>
      </c>
      <c r="O10" s="65"/>
      <c r="P10" s="65"/>
      <c r="Q10" s="65"/>
      <c r="R10" s="65"/>
      <c r="S10" s="65"/>
      <c r="T10" s="46">
        <f>SUM(E10:S10)</f>
        <v>9</v>
      </c>
      <c r="U10" s="189"/>
      <c r="V10" s="68">
        <v>0.43263888888888885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04.21.00</v>
      </c>
    </row>
    <row r="11" spans="1:29" ht="16.5" thickBot="1">
      <c r="A11" s="61"/>
      <c r="B11" s="62"/>
      <c r="C11" s="63"/>
      <c r="D11" s="177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6">
        <v>38</v>
      </c>
      <c r="U11" s="190"/>
      <c r="V11" s="102">
        <v>0.6138888888888888</v>
      </c>
      <c r="W11" s="69"/>
      <c r="X11" s="70"/>
      <c r="Y11" s="70"/>
      <c r="Z11" s="119"/>
      <c r="AA11" s="70"/>
      <c r="AB11" s="71"/>
      <c r="AC11" s="120"/>
    </row>
    <row r="12" spans="1:29" ht="15.75" thickBot="1">
      <c r="A12" s="121"/>
      <c r="B12" s="104"/>
      <c r="C12" s="105"/>
      <c r="D12" s="178" t="s">
        <v>31</v>
      </c>
      <c r="E12" s="106">
        <v>5</v>
      </c>
      <c r="F12" s="107">
        <v>2</v>
      </c>
      <c r="G12" s="107">
        <v>2</v>
      </c>
      <c r="H12" s="107">
        <v>0</v>
      </c>
      <c r="I12" s="107">
        <v>2</v>
      </c>
      <c r="J12" s="107">
        <v>5</v>
      </c>
      <c r="K12" s="107">
        <v>3</v>
      </c>
      <c r="L12" s="107">
        <v>2</v>
      </c>
      <c r="M12" s="107">
        <v>5</v>
      </c>
      <c r="N12" s="107">
        <v>5</v>
      </c>
      <c r="O12" s="107"/>
      <c r="P12" s="107"/>
      <c r="Q12" s="107"/>
      <c r="R12" s="107"/>
      <c r="S12" s="107"/>
      <c r="T12" s="46">
        <f>SUM(E12:S12)</f>
        <v>31</v>
      </c>
      <c r="U12" s="188">
        <v>3</v>
      </c>
      <c r="V12" s="122"/>
      <c r="W12" s="123">
        <f>COUNTIF($E12:$S12,0)+COUNTIF($E13:$S13,0)+COUNTIF($E14:$S14,0)+COUNTIF($E15:$S15,0)</f>
        <v>6</v>
      </c>
      <c r="X12" s="123">
        <f>COUNTIF($E12:$S12,1)+COUNTIF($E13:$S13,1)+COUNTIF($E14:$S14,1)+COUNTIF($E15:$S15,1)</f>
        <v>6</v>
      </c>
      <c r="Y12" s="123">
        <f>COUNTIF($E12:$S12,2)+COUNTIF($E13:$S13,2)+COUNTIF($E14:$S14,2)+COUNTIF($E15:$S15,2)</f>
        <v>7</v>
      </c>
      <c r="Z12" s="123">
        <f>COUNTIF($E12:$S12,3)+COUNTIF($E13:$S13,3)+COUNTIF($E14:$S14,3)+COUNTIF($E15:$S15,3)</f>
        <v>3</v>
      </c>
      <c r="AA12" s="123">
        <f>COUNTIF($E12:$S12,5)+COUNTIF($E13:$S13,5)+COUNTIF($E14:$S14,5)+COUNTIF($E15:$S15,5)</f>
        <v>8</v>
      </c>
      <c r="AB12" s="124">
        <f>COUNTIF($E12:$S12,"5*")+COUNTIF($E13:$S13,"5*")+COUNTIF($E14:$S14,"5*")</f>
        <v>0</v>
      </c>
      <c r="AC12" s="125">
        <f>COUNTIF($E12:$S12,20)+COUNTIF($E13:$S13,20)+COUNTIF($E14:$S14,20)</f>
        <v>0</v>
      </c>
    </row>
    <row r="13" spans="1:29" ht="15.75" thickBot="1">
      <c r="A13" s="126">
        <v>2</v>
      </c>
      <c r="B13" s="180" t="s">
        <v>29</v>
      </c>
      <c r="C13" s="180"/>
      <c r="D13" s="179"/>
      <c r="E13" s="53">
        <v>0</v>
      </c>
      <c r="F13" s="54">
        <v>1</v>
      </c>
      <c r="G13" s="54">
        <v>2</v>
      </c>
      <c r="H13" s="54">
        <v>5</v>
      </c>
      <c r="I13" s="54">
        <v>1</v>
      </c>
      <c r="J13" s="54">
        <v>5</v>
      </c>
      <c r="K13" s="54">
        <v>2</v>
      </c>
      <c r="L13" s="54">
        <v>0</v>
      </c>
      <c r="M13" s="54">
        <v>5</v>
      </c>
      <c r="N13" s="54">
        <v>0</v>
      </c>
      <c r="O13" s="54"/>
      <c r="P13" s="54"/>
      <c r="Q13" s="54"/>
      <c r="R13" s="54"/>
      <c r="S13" s="54"/>
      <c r="T13" s="46">
        <f>SUM(E13:S13)</f>
        <v>21</v>
      </c>
      <c r="U13" s="189"/>
      <c r="V13" s="57"/>
      <c r="W13" s="58"/>
      <c r="X13" s="58"/>
      <c r="Y13" s="58"/>
      <c r="Z13" s="58"/>
      <c r="AA13" s="58"/>
      <c r="AB13" s="59"/>
      <c r="AC13" s="127"/>
    </row>
    <row r="14" spans="1:29" ht="16.5" thickBot="1">
      <c r="A14" s="128"/>
      <c r="B14" s="62"/>
      <c r="C14" s="63"/>
      <c r="D14" s="177" t="s">
        <v>80</v>
      </c>
      <c r="E14" s="64">
        <v>1</v>
      </c>
      <c r="F14" s="65">
        <v>0</v>
      </c>
      <c r="G14" s="65">
        <v>1</v>
      </c>
      <c r="H14" s="65">
        <v>0</v>
      </c>
      <c r="I14" s="65">
        <v>1</v>
      </c>
      <c r="J14" s="65">
        <v>5</v>
      </c>
      <c r="K14" s="65">
        <v>3</v>
      </c>
      <c r="L14" s="65">
        <v>2</v>
      </c>
      <c r="M14" s="65">
        <v>3</v>
      </c>
      <c r="N14" s="65">
        <v>1</v>
      </c>
      <c r="O14" s="65"/>
      <c r="P14" s="65"/>
      <c r="Q14" s="65"/>
      <c r="R14" s="65"/>
      <c r="S14" s="65"/>
      <c r="T14" s="46">
        <f>SUM(E14:S14)</f>
        <v>17</v>
      </c>
      <c r="U14" s="189"/>
      <c r="V14" s="68">
        <v>0.43333333333333335</v>
      </c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02.36.00</v>
      </c>
    </row>
    <row r="15" spans="1:29" ht="16.5" thickBot="1">
      <c r="A15" s="130"/>
      <c r="B15" s="113"/>
      <c r="C15" s="114"/>
      <c r="D15" s="181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46">
        <v>69</v>
      </c>
      <c r="U15" s="190"/>
      <c r="V15" s="131">
        <v>0.5416666666666666</v>
      </c>
      <c r="W15" s="132"/>
      <c r="X15" s="133"/>
      <c r="Y15" s="133"/>
      <c r="Z15" s="134"/>
      <c r="AA15" s="133"/>
      <c r="AB15" s="135"/>
      <c r="AC15" s="136"/>
    </row>
    <row r="16" spans="1:29" ht="15.75" thickBot="1">
      <c r="A16" s="41"/>
      <c r="B16" s="42"/>
      <c r="C16" s="43"/>
      <c r="D16" s="179" t="s">
        <v>35</v>
      </c>
      <c r="E16" s="44">
        <v>5</v>
      </c>
      <c r="F16" s="45">
        <v>3</v>
      </c>
      <c r="G16" s="45">
        <v>3</v>
      </c>
      <c r="H16" s="45">
        <v>2</v>
      </c>
      <c r="I16" s="45">
        <v>5</v>
      </c>
      <c r="J16" s="45">
        <v>5</v>
      </c>
      <c r="K16" s="45">
        <v>2</v>
      </c>
      <c r="L16" s="45">
        <v>0</v>
      </c>
      <c r="M16" s="45">
        <v>5</v>
      </c>
      <c r="N16" s="45">
        <v>5</v>
      </c>
      <c r="O16" s="45"/>
      <c r="P16" s="45"/>
      <c r="Q16" s="45"/>
      <c r="R16" s="45"/>
      <c r="S16" s="45"/>
      <c r="T16" s="46">
        <f>SUM(E16:S16)</f>
        <v>35</v>
      </c>
      <c r="U16" s="188">
        <v>4</v>
      </c>
      <c r="V16" s="48"/>
      <c r="W16" s="123">
        <f>COUNTIF($E16:$S16,0)+COUNTIF($E17:$S17,0)+COUNTIF($E18:$S18,0)+COUNTIF($E19:$S19,0)</f>
        <v>3</v>
      </c>
      <c r="X16" s="123">
        <f>COUNTIF($E16:$S16,1)+COUNTIF($E17:$S17,1)+COUNTIF($E18:$S18,1)+COUNTIF($E19:$S19,1)</f>
        <v>2</v>
      </c>
      <c r="Y16" s="123">
        <f>COUNTIF($E16:$S16,2)+COUNTIF($E17:$S17,2)+COUNTIF($E18:$S18,2)+COUNTIF($E19:$S19,2)</f>
        <v>7</v>
      </c>
      <c r="Z16" s="123">
        <f>COUNTIF($E16:$S16,3)+COUNTIF($E17:$S17,3)+COUNTIF($E18:$S18,3)+COUNTIF($E19:$S19,3)</f>
        <v>9</v>
      </c>
      <c r="AA16" s="123">
        <f>COUNTIF($E16:$S16,5)+COUNTIF($E17:$S17,5)+COUNTIF($E18:$S18,5)+COUNTIF($E19:$S19,5)</f>
        <v>9</v>
      </c>
      <c r="AB16" s="124">
        <f>COUNTIF($E16:$S16,"5*")+COUNTIF($E17:$S17,"5*")+COUNTIF($E18:$S18,"5*")</f>
        <v>0</v>
      </c>
      <c r="AC16" s="125">
        <f>COUNTIF($E16:$S16,20)+COUNTIF($E17:$S17,20)+COUNTIF($E18:$S18,20)</f>
        <v>0</v>
      </c>
    </row>
    <row r="17" spans="1:29" ht="15.75" thickBot="1">
      <c r="A17" s="52">
        <v>3</v>
      </c>
      <c r="B17" s="180" t="s">
        <v>69</v>
      </c>
      <c r="C17" s="180"/>
      <c r="D17" s="179"/>
      <c r="E17" s="53">
        <v>3</v>
      </c>
      <c r="F17" s="54">
        <v>2</v>
      </c>
      <c r="G17" s="54">
        <v>3</v>
      </c>
      <c r="H17" s="54">
        <v>0</v>
      </c>
      <c r="I17" s="54">
        <v>5</v>
      </c>
      <c r="J17" s="54">
        <v>5</v>
      </c>
      <c r="K17" s="54">
        <v>2</v>
      </c>
      <c r="L17" s="54">
        <v>1</v>
      </c>
      <c r="M17" s="54">
        <v>3</v>
      </c>
      <c r="N17" s="54">
        <v>0</v>
      </c>
      <c r="O17" s="54"/>
      <c r="P17" s="54"/>
      <c r="Q17" s="54"/>
      <c r="R17" s="54"/>
      <c r="S17" s="54"/>
      <c r="T17" s="55">
        <f>SUM(E17:S17)</f>
        <v>24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61"/>
      <c r="B18" s="62"/>
      <c r="C18" s="63"/>
      <c r="D18" s="177" t="s">
        <v>80</v>
      </c>
      <c r="E18" s="64">
        <v>3</v>
      </c>
      <c r="F18" s="65">
        <v>3</v>
      </c>
      <c r="G18" s="65">
        <v>3</v>
      </c>
      <c r="H18" s="65">
        <v>2</v>
      </c>
      <c r="I18" s="65">
        <v>3</v>
      </c>
      <c r="J18" s="65">
        <v>5</v>
      </c>
      <c r="K18" s="65">
        <v>2</v>
      </c>
      <c r="L18" s="65">
        <v>2</v>
      </c>
      <c r="M18" s="65">
        <v>5</v>
      </c>
      <c r="N18" s="65">
        <v>1</v>
      </c>
      <c r="O18" s="65"/>
      <c r="P18" s="65"/>
      <c r="Q18" s="65"/>
      <c r="R18" s="65"/>
      <c r="S18" s="65"/>
      <c r="T18" s="66">
        <f>SUM(E18:S18)</f>
        <v>29</v>
      </c>
      <c r="U18" s="189"/>
      <c r="V18" s="68">
        <v>0.43402777777777773</v>
      </c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03.04.00</v>
      </c>
    </row>
    <row r="19" spans="1:29" ht="16.5" thickBot="1">
      <c r="A19" s="61"/>
      <c r="B19" s="62"/>
      <c r="C19" s="63"/>
      <c r="D19" s="177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>
        <f>SUM(T16:T18)</f>
        <v>88</v>
      </c>
      <c r="U19" s="190"/>
      <c r="V19" s="102">
        <v>0.5618055555555556</v>
      </c>
      <c r="W19" s="69"/>
      <c r="X19" s="70"/>
      <c r="Y19" s="70"/>
      <c r="Z19" s="119"/>
      <c r="AA19" s="70"/>
      <c r="AB19" s="71"/>
      <c r="AC19" s="120"/>
    </row>
    <row r="20" spans="1:35" ht="15.75" thickBot="1">
      <c r="A20" s="121"/>
      <c r="B20" s="104"/>
      <c r="C20" s="105"/>
      <c r="D20" s="178" t="s">
        <v>44</v>
      </c>
      <c r="E20" s="106">
        <v>3</v>
      </c>
      <c r="F20" s="107">
        <v>2</v>
      </c>
      <c r="G20" s="107">
        <v>1</v>
      </c>
      <c r="H20" s="107">
        <v>0</v>
      </c>
      <c r="I20" s="107">
        <v>1</v>
      </c>
      <c r="J20" s="107">
        <v>5</v>
      </c>
      <c r="K20" s="107">
        <v>2</v>
      </c>
      <c r="L20" s="107">
        <v>0</v>
      </c>
      <c r="M20" s="107">
        <v>1</v>
      </c>
      <c r="N20" s="107">
        <v>0</v>
      </c>
      <c r="O20" s="107"/>
      <c r="P20" s="107"/>
      <c r="Q20" s="107"/>
      <c r="R20" s="107"/>
      <c r="S20" s="107"/>
      <c r="T20" s="108">
        <f>SUM(E20:S20)</f>
        <v>15</v>
      </c>
      <c r="U20" s="188">
        <v>2</v>
      </c>
      <c r="V20" s="122"/>
      <c r="W20" s="123">
        <f>COUNTIF($E20:$S20,0)+COUNTIF($E21:$S21,0)+COUNTIF($E22:$S22,0)+COUNTIF($E23:$S23,0)</f>
        <v>8</v>
      </c>
      <c r="X20" s="123">
        <f>COUNTIF($E20:$S20,1)+COUNTIF($E21:$S21,1)+COUNTIF($E22:$S22,1)+COUNTIF($E23:$S23,1)</f>
        <v>12</v>
      </c>
      <c r="Y20" s="123">
        <f>COUNTIF($E20:$S20,2)+COUNTIF($E21:$S21,2)+COUNTIF($E22:$S22,2)+COUNTIF($E23:$S23,2)</f>
        <v>6</v>
      </c>
      <c r="Z20" s="123">
        <f>COUNTIF($E20:$S20,3)+COUNTIF($E21:$S21,3)+COUNTIF($E22:$S22,3)+COUNTIF($E23:$S23,3)</f>
        <v>2</v>
      </c>
      <c r="AA20" s="123">
        <f>COUNTIF($E20:$S20,5)+COUNTIF($E21:$S21,5)+COUNTIF($E22:$S22,5)+COUNTIF($E23:$S23,5)</f>
        <v>2</v>
      </c>
      <c r="AB20" s="124">
        <f>COUNTIF($E20:$S20,"5*")+COUNTIF($E21:$S21,"5*")+COUNTIF($E22:$S22,"5*")</f>
        <v>0</v>
      </c>
      <c r="AC20" s="123">
        <f>COUNTIF($E20:$S20,0)+COUNTIF($E21:$S21,0)+COUNTIF($E22:$S22,0)+COUNTIF($E23:$S23,0)</f>
        <v>8</v>
      </c>
      <c r="AD20" s="123">
        <f>COUNTIF($E20:$S20,1)+COUNTIF($E21:$S21,1)+COUNTIF($E22:$S22,1)+COUNTIF($E23:$S23,1)</f>
        <v>12</v>
      </c>
      <c r="AE20" s="123">
        <f>COUNTIF($E20:$S20,2)+COUNTIF($E21:$S21,2)+COUNTIF($E22:$S22,2)+COUNTIF($E23:$S23,2)</f>
        <v>6</v>
      </c>
      <c r="AF20" s="123">
        <f>COUNTIF($E20:$S20,3)+COUNTIF($E21:$S21,3)+COUNTIF($E22:$S22,3)+COUNTIF($E23:$S23,3)</f>
        <v>2</v>
      </c>
      <c r="AG20" s="123">
        <f>COUNTIF($E20:$S20,5)+COUNTIF($E21:$S21,5)+COUNTIF($E22:$S22,5)+COUNTIF($E23:$S23,5)</f>
        <v>2</v>
      </c>
      <c r="AH20" s="124">
        <f>COUNTIF($E20:$S20,"5*")+COUNTIF($E21:$S21,"5*")+COUNTIF($E22:$S22,"5*")</f>
        <v>0</v>
      </c>
      <c r="AI20" s="125">
        <f>COUNTIF($E20:$S20,20)+COUNTIF($E21:$S21,20)+COUNTIF($E22:$S22,20)</f>
        <v>0</v>
      </c>
    </row>
    <row r="21" spans="1:29" ht="15.75" thickBot="1">
      <c r="A21" s="126">
        <v>4</v>
      </c>
      <c r="B21" s="180" t="s">
        <v>70</v>
      </c>
      <c r="C21" s="180"/>
      <c r="D21" s="179"/>
      <c r="E21" s="53">
        <v>2</v>
      </c>
      <c r="F21" s="54">
        <v>1</v>
      </c>
      <c r="G21" s="54">
        <v>1</v>
      </c>
      <c r="H21" s="54">
        <v>0</v>
      </c>
      <c r="I21" s="54">
        <v>0</v>
      </c>
      <c r="J21" s="54">
        <v>3</v>
      </c>
      <c r="K21" s="54">
        <v>1</v>
      </c>
      <c r="L21" s="54">
        <v>1</v>
      </c>
      <c r="M21" s="54">
        <v>0</v>
      </c>
      <c r="N21" s="54">
        <v>1</v>
      </c>
      <c r="O21" s="54"/>
      <c r="P21" s="54"/>
      <c r="Q21" s="54"/>
      <c r="R21" s="54"/>
      <c r="S21" s="54"/>
      <c r="T21" s="55">
        <f>SUM(E21:S21)</f>
        <v>10</v>
      </c>
      <c r="U21" s="189"/>
      <c r="V21" s="57"/>
      <c r="W21" s="58"/>
      <c r="X21" s="58"/>
      <c r="Y21" s="58"/>
      <c r="Z21" s="58"/>
      <c r="AA21" s="58"/>
      <c r="AB21" s="59"/>
      <c r="AC21" s="127"/>
    </row>
    <row r="22" spans="1:29" ht="16.5" thickBot="1">
      <c r="A22" s="128"/>
      <c r="B22" s="62"/>
      <c r="C22" s="63"/>
      <c r="D22" s="177" t="s">
        <v>81</v>
      </c>
      <c r="E22" s="64">
        <v>1</v>
      </c>
      <c r="F22" s="65">
        <v>1</v>
      </c>
      <c r="G22" s="65">
        <v>2</v>
      </c>
      <c r="H22" s="65">
        <v>0</v>
      </c>
      <c r="I22" s="65">
        <v>2</v>
      </c>
      <c r="J22" s="65">
        <v>5</v>
      </c>
      <c r="K22" s="65">
        <v>1</v>
      </c>
      <c r="L22" s="65">
        <v>1</v>
      </c>
      <c r="M22" s="65">
        <v>2</v>
      </c>
      <c r="N22" s="65">
        <v>0</v>
      </c>
      <c r="O22" s="65"/>
      <c r="P22" s="65"/>
      <c r="Q22" s="65"/>
      <c r="R22" s="65"/>
      <c r="S22" s="65"/>
      <c r="T22" s="66">
        <f>SUM(E22:S22)</f>
        <v>15</v>
      </c>
      <c r="U22" s="189"/>
      <c r="V22" s="68">
        <v>0.43472222222222223</v>
      </c>
      <c r="W22" s="69" t="s">
        <v>20</v>
      </c>
      <c r="X22" s="70"/>
      <c r="Y22" s="70"/>
      <c r="Z22" s="71"/>
      <c r="AA22" s="71"/>
      <c r="AB22" s="72"/>
      <c r="AC22" s="129" t="str">
        <f>TEXT((V23-V22+0.00000000000001),"[hh].mm.ss")</f>
        <v>03.50.00</v>
      </c>
    </row>
    <row r="23" spans="1:29" ht="16.5" thickBot="1">
      <c r="A23" s="130"/>
      <c r="B23" s="113"/>
      <c r="C23" s="114"/>
      <c r="D23" s="181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>
        <f>SUM(T20:T22)</f>
        <v>40</v>
      </c>
      <c r="U23" s="190"/>
      <c r="V23" s="131">
        <v>0.5944444444444444</v>
      </c>
      <c r="W23" s="132"/>
      <c r="X23" s="133"/>
      <c r="Y23" s="133"/>
      <c r="Z23" s="134"/>
      <c r="AA23" s="133"/>
      <c r="AB23" s="135"/>
      <c r="AC23" s="136"/>
    </row>
    <row r="48" ht="12.75">
      <c r="D48" s="92"/>
    </row>
  </sheetData>
  <sheetProtection selectLockedCells="1" selectUnlockedCells="1"/>
  <mergeCells count="22">
    <mergeCell ref="U16:U19"/>
    <mergeCell ref="U20:U23"/>
    <mergeCell ref="A1:C1"/>
    <mergeCell ref="D1:S1"/>
    <mergeCell ref="A2:C2"/>
    <mergeCell ref="D2:S2"/>
    <mergeCell ref="D22:D23"/>
    <mergeCell ref="D16:D17"/>
    <mergeCell ref="B17:C17"/>
    <mergeCell ref="D18:D19"/>
    <mergeCell ref="D20:D21"/>
    <mergeCell ref="B21:C21"/>
    <mergeCell ref="D10:D11"/>
    <mergeCell ref="D12:D13"/>
    <mergeCell ref="B13:C13"/>
    <mergeCell ref="D14:D15"/>
    <mergeCell ref="A3:AB3"/>
    <mergeCell ref="W6:AC6"/>
    <mergeCell ref="D8:D9"/>
    <mergeCell ref="B9:C9"/>
    <mergeCell ref="U8:U11"/>
    <mergeCell ref="U12:U15"/>
  </mergeCells>
  <printOptions/>
  <pageMargins left="0.5118055555555555" right="0.5118055555555555" top="0.39375" bottom="0.39375" header="0.5118055555555555" footer="0.5118055555555555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6.625" style="0" customWidth="1"/>
    <col min="5" max="19" width="4.875" style="0" customWidth="1"/>
    <col min="21" max="21" width="8.375" style="0" customWidth="1"/>
    <col min="22" max="22" width="10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34</v>
      </c>
      <c r="B1" s="184"/>
      <c r="C1" s="184"/>
      <c r="D1" s="185" t="s">
        <v>48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78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64"/>
      <c r="AC2" s="165" t="s">
        <v>22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6.5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41763</v>
      </c>
      <c r="W5" s="19"/>
      <c r="X5" s="19"/>
      <c r="Y5" s="19"/>
      <c r="Z5" s="17"/>
      <c r="AA5" s="20"/>
      <c r="AB5" s="21"/>
      <c r="AC5" s="22"/>
    </row>
    <row r="6" spans="1:29" ht="15.75" thickBot="1">
      <c r="A6" s="23" t="s">
        <v>8</v>
      </c>
      <c r="B6" s="24" t="s">
        <v>9</v>
      </c>
      <c r="C6" s="25"/>
      <c r="D6" s="33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31" t="s">
        <v>14</v>
      </c>
      <c r="C7" s="33"/>
      <c r="D7" s="26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76</v>
      </c>
      <c r="V7" s="36" t="s">
        <v>77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9" t="s">
        <v>37</v>
      </c>
      <c r="E8" s="44">
        <v>3</v>
      </c>
      <c r="F8" s="45">
        <v>3</v>
      </c>
      <c r="G8" s="45">
        <v>3</v>
      </c>
      <c r="H8" s="45">
        <v>2</v>
      </c>
      <c r="I8" s="45">
        <v>3</v>
      </c>
      <c r="J8" s="45">
        <v>5</v>
      </c>
      <c r="K8" s="45">
        <v>3</v>
      </c>
      <c r="L8" s="45">
        <v>3</v>
      </c>
      <c r="M8" s="45">
        <v>5</v>
      </c>
      <c r="N8" s="45">
        <v>0</v>
      </c>
      <c r="O8" s="45"/>
      <c r="P8" s="45"/>
      <c r="Q8" s="45"/>
      <c r="R8" s="45"/>
      <c r="S8" s="45"/>
      <c r="T8" s="93">
        <f>SUM(E8:S8)</f>
        <v>30</v>
      </c>
      <c r="U8" s="188">
        <v>3</v>
      </c>
      <c r="V8" s="48"/>
      <c r="W8" s="49">
        <f>COUNTIF($E8:$S8,0)+COUNTIF($E9:$S9,0)+COUNTIF($E10:$S10,0)+COUNTIF($E11:$S11,0)</f>
        <v>4</v>
      </c>
      <c r="X8" s="49">
        <f>COUNTIF($E8:$S8,1)+COUNTIF($E9:$S9,1)+COUNTIF($E10:$S10,1)+COUNTIF($E11:$S11,1)</f>
        <v>1</v>
      </c>
      <c r="Y8" s="49">
        <f>COUNTIF($E8:$S8,2)+COUNTIF($E9:$S9,2)+COUNTIF($E10:$S10,2)+COUNTIF($E11:$S11,2)</f>
        <v>2</v>
      </c>
      <c r="Z8" s="49">
        <f>COUNTIF($E8:$S8,3)+COUNTIF($E9:$S9,3)+COUNTIF($E10:$S10,3)+COUNTIF($E11:$S11,3)</f>
        <v>15</v>
      </c>
      <c r="AA8" s="49">
        <f>COUNTIF($E8:$S8,5)+COUNTIF($E9:$S9,5)+COUNTIF($E10:$S10,5)+COUNTIF($E11:$S11,5)</f>
        <v>8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52">
        <v>50</v>
      </c>
      <c r="B9" s="180" t="s">
        <v>36</v>
      </c>
      <c r="C9" s="180"/>
      <c r="D9" s="179"/>
      <c r="E9" s="53">
        <v>3</v>
      </c>
      <c r="F9" s="54">
        <v>3</v>
      </c>
      <c r="G9" s="54">
        <v>5</v>
      </c>
      <c r="H9" s="54">
        <v>2</v>
      </c>
      <c r="I9" s="54">
        <v>3</v>
      </c>
      <c r="J9" s="54">
        <v>5</v>
      </c>
      <c r="K9" s="54">
        <v>0</v>
      </c>
      <c r="L9" s="54">
        <v>3</v>
      </c>
      <c r="M9" s="54">
        <v>5</v>
      </c>
      <c r="N9" s="54">
        <v>5</v>
      </c>
      <c r="O9" s="54"/>
      <c r="P9" s="54"/>
      <c r="Q9" s="54"/>
      <c r="R9" s="54"/>
      <c r="S9" s="54"/>
      <c r="T9" s="94">
        <f>SUM(E9:S9)</f>
        <v>34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77" t="s">
        <v>80</v>
      </c>
      <c r="E10" s="64">
        <v>3</v>
      </c>
      <c r="F10" s="65">
        <v>3</v>
      </c>
      <c r="G10" s="65">
        <v>1</v>
      </c>
      <c r="H10" s="65">
        <v>0</v>
      </c>
      <c r="I10" s="65">
        <v>3</v>
      </c>
      <c r="J10" s="65">
        <v>3</v>
      </c>
      <c r="K10" s="65">
        <v>0</v>
      </c>
      <c r="L10" s="65">
        <v>3</v>
      </c>
      <c r="M10" s="65">
        <v>5</v>
      </c>
      <c r="N10" s="65">
        <v>5</v>
      </c>
      <c r="O10" s="65"/>
      <c r="P10" s="65"/>
      <c r="Q10" s="65"/>
      <c r="R10" s="65"/>
      <c r="S10" s="65"/>
      <c r="T10" s="95">
        <f>SUM(E10:S10)</f>
        <v>26</v>
      </c>
      <c r="U10" s="189"/>
      <c r="V10" s="68">
        <v>0.4298611111111111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04.30.00</v>
      </c>
    </row>
    <row r="11" spans="1:29" ht="16.5" thickBot="1">
      <c r="A11" s="74"/>
      <c r="B11" s="75"/>
      <c r="C11" s="76"/>
      <c r="D11" s="177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96">
        <f>SUM(T8:T10)</f>
        <v>90</v>
      </c>
      <c r="U11" s="190"/>
      <c r="V11" s="81">
        <v>0.6173611111111111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41"/>
      <c r="B12" s="42"/>
      <c r="C12" s="43"/>
      <c r="D12" s="179" t="s">
        <v>44</v>
      </c>
      <c r="E12" s="44">
        <v>3</v>
      </c>
      <c r="F12" s="45">
        <v>1</v>
      </c>
      <c r="G12" s="45">
        <v>0</v>
      </c>
      <c r="H12" s="45">
        <v>0</v>
      </c>
      <c r="I12" s="45">
        <v>2</v>
      </c>
      <c r="J12" s="45">
        <v>5</v>
      </c>
      <c r="K12" s="45">
        <v>0</v>
      </c>
      <c r="L12" s="45">
        <v>2</v>
      </c>
      <c r="M12" s="45">
        <v>5</v>
      </c>
      <c r="N12" s="45">
        <v>3</v>
      </c>
      <c r="O12" s="45"/>
      <c r="P12" s="45"/>
      <c r="Q12" s="45"/>
      <c r="R12" s="45"/>
      <c r="S12" s="45"/>
      <c r="T12" s="93">
        <f>SUM(E12:S12)</f>
        <v>21</v>
      </c>
      <c r="U12" s="188">
        <v>2</v>
      </c>
      <c r="V12" s="48"/>
      <c r="W12" s="49">
        <f>COUNTIF($E12:$S12,0)+COUNTIF($E13:$S13,0)+COUNTIF($E14:$S14,0)+COUNTIF($E15:$S15,0)</f>
        <v>6</v>
      </c>
      <c r="X12" s="49">
        <f>COUNTIF($E12:$S12,1)+COUNTIF($E13:$S13,1)+COUNTIF($E14:$S14,1)+COUNTIF($E15:$S15,1)</f>
        <v>3</v>
      </c>
      <c r="Y12" s="49">
        <f>COUNTIF($E12:$S12,2)+COUNTIF($E13:$S13,2)+COUNTIF($E14:$S14,2)+COUNTIF($E15:$S15,2)</f>
        <v>5</v>
      </c>
      <c r="Z12" s="49">
        <f>COUNTIF($E12:$S12,3)+COUNTIF($E13:$S13,3)+COUNTIF($E14:$S14,3)+COUNTIF($E15:$S15,3)</f>
        <v>10</v>
      </c>
      <c r="AA12" s="49">
        <f>COUNTIF($E12:$S12,5)+COUNTIF($E13:$S13,5)+COUNTIF($E14:$S14,5)+COUNTIF($E15:$S15,5)</f>
        <v>6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52">
        <v>51</v>
      </c>
      <c r="B13" s="180" t="s">
        <v>65</v>
      </c>
      <c r="C13" s="180"/>
      <c r="D13" s="179"/>
      <c r="E13" s="53">
        <v>3</v>
      </c>
      <c r="F13" s="54">
        <v>5</v>
      </c>
      <c r="G13" s="54">
        <v>3</v>
      </c>
      <c r="H13" s="54">
        <v>2</v>
      </c>
      <c r="I13" s="54">
        <v>3</v>
      </c>
      <c r="J13" s="54">
        <v>3</v>
      </c>
      <c r="K13" s="54">
        <v>0</v>
      </c>
      <c r="L13" s="54">
        <v>2</v>
      </c>
      <c r="M13" s="54">
        <v>3</v>
      </c>
      <c r="N13" s="54">
        <v>2</v>
      </c>
      <c r="O13" s="54"/>
      <c r="P13" s="54"/>
      <c r="Q13" s="54"/>
      <c r="R13" s="54"/>
      <c r="S13" s="54"/>
      <c r="T13" s="94">
        <f>SUM(E13:S13)</f>
        <v>26</v>
      </c>
      <c r="U13" s="189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61"/>
      <c r="B14" s="62"/>
      <c r="C14" s="63"/>
      <c r="D14" s="177" t="s">
        <v>82</v>
      </c>
      <c r="E14" s="64">
        <v>5</v>
      </c>
      <c r="F14" s="65">
        <v>3</v>
      </c>
      <c r="G14" s="65">
        <v>3</v>
      </c>
      <c r="H14" s="65">
        <v>1</v>
      </c>
      <c r="I14" s="65">
        <v>5</v>
      </c>
      <c r="J14" s="65">
        <v>5</v>
      </c>
      <c r="K14" s="65">
        <v>1</v>
      </c>
      <c r="L14" s="65">
        <v>3</v>
      </c>
      <c r="M14" s="65">
        <v>0</v>
      </c>
      <c r="N14" s="65">
        <v>0</v>
      </c>
      <c r="O14" s="65"/>
      <c r="P14" s="65"/>
      <c r="Q14" s="65"/>
      <c r="R14" s="65"/>
      <c r="S14" s="65"/>
      <c r="T14" s="95">
        <f>SUM(E14:S14)</f>
        <v>26</v>
      </c>
      <c r="U14" s="189"/>
      <c r="V14" s="68">
        <v>0.4305555555555556</v>
      </c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04.54.00</v>
      </c>
    </row>
    <row r="15" spans="1:29" ht="16.5" thickBot="1">
      <c r="A15" s="74"/>
      <c r="B15" s="75"/>
      <c r="C15" s="76"/>
      <c r="D15" s="177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96">
        <f>SUM(T12:T14)</f>
        <v>73</v>
      </c>
      <c r="U15" s="190"/>
      <c r="V15" s="81">
        <v>0.6347222222222222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41"/>
      <c r="B16" s="42"/>
      <c r="C16" s="43"/>
      <c r="D16" s="179" t="s">
        <v>67</v>
      </c>
      <c r="E16" s="44">
        <v>5</v>
      </c>
      <c r="F16" s="45">
        <v>3</v>
      </c>
      <c r="G16" s="45">
        <v>3</v>
      </c>
      <c r="H16" s="45">
        <v>1</v>
      </c>
      <c r="I16" s="45">
        <v>3</v>
      </c>
      <c r="J16" s="45">
        <v>5</v>
      </c>
      <c r="K16" s="45">
        <v>1</v>
      </c>
      <c r="L16" s="45">
        <v>1</v>
      </c>
      <c r="M16" s="45">
        <v>5</v>
      </c>
      <c r="N16" s="45">
        <v>1</v>
      </c>
      <c r="O16" s="45"/>
      <c r="P16" s="45"/>
      <c r="Q16" s="45"/>
      <c r="R16" s="45"/>
      <c r="S16" s="45"/>
      <c r="T16" s="93">
        <f>SUM(E16:S16)</f>
        <v>28</v>
      </c>
      <c r="U16" s="188">
        <v>4</v>
      </c>
      <c r="V16" s="48"/>
      <c r="W16" s="49">
        <f>COUNTIF($E16:$S16,0)+COUNTIF($E17:$S17,0)+COUNTIF($E18:$S18,0)+COUNTIF($E19:$S19,0)</f>
        <v>2</v>
      </c>
      <c r="X16" s="49">
        <f>COUNTIF($E16:$S16,1)+COUNTIF($E17:$S17,1)+COUNTIF($E18:$S18,1)+COUNTIF($E19:$S19,1)</f>
        <v>4</v>
      </c>
      <c r="Y16" s="49">
        <f>COUNTIF($E16:$S16,2)+COUNTIF($E17:$S17,2)+COUNTIF($E18:$S18,2)+COUNTIF($E19:$S19,2)</f>
        <v>1</v>
      </c>
      <c r="Z16" s="49">
        <f>COUNTIF($E16:$S16,3)+COUNTIF($E17:$S17,3)+COUNTIF($E18:$S18,3)+COUNTIF($E19:$S19,3)</f>
        <v>13</v>
      </c>
      <c r="AA16" s="49">
        <f>COUNTIF($E16:$S16,5)+COUNTIF($E17:$S17,5)+COUNTIF($E18:$S18,5)+COUNTIF($E19:$S19,5)</f>
        <v>10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thickBot="1">
      <c r="A17" s="52">
        <v>52</v>
      </c>
      <c r="B17" s="180" t="s">
        <v>66</v>
      </c>
      <c r="C17" s="180"/>
      <c r="D17" s="179"/>
      <c r="E17" s="53">
        <v>3</v>
      </c>
      <c r="F17" s="54">
        <v>3</v>
      </c>
      <c r="G17" s="54">
        <v>5</v>
      </c>
      <c r="H17" s="54">
        <v>3</v>
      </c>
      <c r="I17" s="54">
        <v>3</v>
      </c>
      <c r="J17" s="54">
        <v>5</v>
      </c>
      <c r="K17" s="54">
        <v>3</v>
      </c>
      <c r="L17" s="54">
        <v>3</v>
      </c>
      <c r="M17" s="54">
        <v>5</v>
      </c>
      <c r="N17" s="54">
        <v>0</v>
      </c>
      <c r="O17" s="54"/>
      <c r="P17" s="54"/>
      <c r="Q17" s="54"/>
      <c r="R17" s="54"/>
      <c r="S17" s="54"/>
      <c r="T17" s="94">
        <f>SUM(E17:S17)</f>
        <v>33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61"/>
      <c r="B18" s="62"/>
      <c r="C18" s="63"/>
      <c r="D18" s="177" t="s">
        <v>82</v>
      </c>
      <c r="E18" s="64">
        <v>5</v>
      </c>
      <c r="F18" s="65">
        <v>5</v>
      </c>
      <c r="G18" s="65">
        <v>3</v>
      </c>
      <c r="H18" s="65">
        <v>2</v>
      </c>
      <c r="I18" s="65">
        <v>3</v>
      </c>
      <c r="J18" s="65">
        <v>5</v>
      </c>
      <c r="K18" s="65">
        <v>3</v>
      </c>
      <c r="L18" s="65">
        <v>3</v>
      </c>
      <c r="M18" s="65">
        <v>5</v>
      </c>
      <c r="N18" s="65">
        <v>0</v>
      </c>
      <c r="O18" s="65"/>
      <c r="P18" s="65"/>
      <c r="Q18" s="65"/>
      <c r="R18" s="65"/>
      <c r="S18" s="65"/>
      <c r="T18" s="95">
        <f>SUM(E18:S18)</f>
        <v>34</v>
      </c>
      <c r="U18" s="189"/>
      <c r="V18" s="68">
        <v>0.43124999999999997</v>
      </c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04.51.00</v>
      </c>
    </row>
    <row r="19" spans="1:29" ht="16.5" thickBot="1">
      <c r="A19" s="61"/>
      <c r="B19" s="62"/>
      <c r="C19" s="63"/>
      <c r="D19" s="177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94">
        <f>SUM(T16:T18)</f>
        <v>95</v>
      </c>
      <c r="U19" s="190"/>
      <c r="V19" s="102">
        <v>0.6333333333333333</v>
      </c>
      <c r="W19" s="82"/>
      <c r="X19" s="83"/>
      <c r="Y19" s="83"/>
      <c r="Z19" s="84"/>
      <c r="AA19" s="83"/>
      <c r="AB19" s="85"/>
      <c r="AC19" s="86"/>
    </row>
    <row r="20" spans="1:29" ht="15.75" thickBot="1">
      <c r="A20" s="121"/>
      <c r="B20" s="104"/>
      <c r="C20" s="105"/>
      <c r="D20" s="178" t="s">
        <v>44</v>
      </c>
      <c r="E20" s="106">
        <v>3</v>
      </c>
      <c r="F20" s="107">
        <v>1</v>
      </c>
      <c r="G20" s="107">
        <v>2</v>
      </c>
      <c r="H20" s="107">
        <v>0</v>
      </c>
      <c r="I20" s="107">
        <v>0</v>
      </c>
      <c r="J20" s="107">
        <v>5</v>
      </c>
      <c r="K20" s="107">
        <v>0</v>
      </c>
      <c r="L20" s="107">
        <v>2</v>
      </c>
      <c r="M20" s="107">
        <v>1</v>
      </c>
      <c r="N20" s="107">
        <v>5</v>
      </c>
      <c r="O20" s="107"/>
      <c r="P20" s="107"/>
      <c r="Q20" s="107"/>
      <c r="R20" s="107"/>
      <c r="S20" s="107"/>
      <c r="T20" s="155">
        <f>SUM(E20:S20)</f>
        <v>19</v>
      </c>
      <c r="U20" s="188">
        <v>1</v>
      </c>
      <c r="V20" s="156"/>
      <c r="W20" s="49">
        <f>COUNTIF($E20:$S20,0)+COUNTIF($E21:$S21,0)+COUNTIF($E22:$S22,0)+COUNTIF($E23:$S23,0)</f>
        <v>12</v>
      </c>
      <c r="X20" s="49">
        <f>COUNTIF($E20:$S20,1)+COUNTIF($E21:$S21,1)+COUNTIF($E22:$S22,1)+COUNTIF($E23:$S23,1)</f>
        <v>7</v>
      </c>
      <c r="Y20" s="49">
        <f>COUNTIF($E20:$S20,2)+COUNTIF($E21:$S21,2)+COUNTIF($E22:$S22,2)+COUNTIF($E23:$S23,2)</f>
        <v>4</v>
      </c>
      <c r="Z20" s="49">
        <f>COUNTIF($E20:$S20,3)+COUNTIF($E21:$S21,3)+COUNTIF($E22:$S22,3)+COUNTIF($E23:$S23,3)</f>
        <v>3</v>
      </c>
      <c r="AA20" s="49">
        <f>COUNTIF($E20:$S20,5)+COUNTIF($E21:$S21,5)+COUNTIF($E22:$S22,5)+COUNTIF($E23:$S23,5)</f>
        <v>4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126">
        <v>53</v>
      </c>
      <c r="B21" s="180" t="s">
        <v>68</v>
      </c>
      <c r="C21" s="180"/>
      <c r="D21" s="179"/>
      <c r="E21" s="53">
        <v>1</v>
      </c>
      <c r="F21" s="54">
        <v>0</v>
      </c>
      <c r="G21" s="54">
        <v>0</v>
      </c>
      <c r="H21" s="54">
        <v>0</v>
      </c>
      <c r="I21" s="54">
        <v>2</v>
      </c>
      <c r="J21" s="54">
        <v>3</v>
      </c>
      <c r="K21" s="54">
        <v>0</v>
      </c>
      <c r="L21" s="54">
        <v>1</v>
      </c>
      <c r="M21" s="54">
        <v>0</v>
      </c>
      <c r="N21" s="54">
        <v>1</v>
      </c>
      <c r="O21" s="54"/>
      <c r="P21" s="54"/>
      <c r="Q21" s="54"/>
      <c r="R21" s="54"/>
      <c r="S21" s="54"/>
      <c r="T21" s="94">
        <f>SUM(E21:S21)</f>
        <v>8</v>
      </c>
      <c r="U21" s="189"/>
      <c r="V21" s="157"/>
      <c r="W21" s="58"/>
      <c r="X21" s="58"/>
      <c r="Y21" s="58"/>
      <c r="Z21" s="58"/>
      <c r="AA21" s="58"/>
      <c r="AB21" s="59"/>
      <c r="AC21" s="60"/>
    </row>
    <row r="22" spans="1:29" ht="16.5" thickBot="1">
      <c r="A22" s="128"/>
      <c r="B22" s="62"/>
      <c r="C22" s="63"/>
      <c r="D22" s="177" t="s">
        <v>83</v>
      </c>
      <c r="E22" s="64">
        <v>3</v>
      </c>
      <c r="F22" s="65">
        <v>1</v>
      </c>
      <c r="G22" s="65">
        <v>1</v>
      </c>
      <c r="H22" s="65">
        <v>0</v>
      </c>
      <c r="I22" s="65">
        <v>0</v>
      </c>
      <c r="J22" s="65">
        <v>5</v>
      </c>
      <c r="K22" s="65">
        <v>0</v>
      </c>
      <c r="L22" s="65">
        <v>2</v>
      </c>
      <c r="M22" s="65">
        <v>5</v>
      </c>
      <c r="N22" s="65">
        <v>0</v>
      </c>
      <c r="O22" s="65"/>
      <c r="P22" s="65"/>
      <c r="Q22" s="65"/>
      <c r="R22" s="65"/>
      <c r="S22" s="65"/>
      <c r="T22" s="95">
        <f>SUM(E22:S22)</f>
        <v>17</v>
      </c>
      <c r="U22" s="189"/>
      <c r="V22" s="158">
        <v>0.43194444444444446</v>
      </c>
      <c r="W22" s="153" t="s">
        <v>20</v>
      </c>
      <c r="X22" s="70"/>
      <c r="Y22" s="70"/>
      <c r="Z22" s="71"/>
      <c r="AA22" s="71"/>
      <c r="AB22" s="72"/>
      <c r="AC22" s="73" t="str">
        <f>TEXT((V23-V22+0.00000000000001),"[hh].mm.ss")</f>
        <v>04.49.00</v>
      </c>
    </row>
    <row r="23" spans="1:29" ht="16.5" thickBot="1">
      <c r="A23" s="130"/>
      <c r="B23" s="113"/>
      <c r="C23" s="114"/>
      <c r="D23" s="181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59">
        <f>SUM(T20:T22)</f>
        <v>44</v>
      </c>
      <c r="U23" s="190"/>
      <c r="V23" s="160">
        <v>0.6326388888888889</v>
      </c>
      <c r="W23" s="154"/>
      <c r="X23" s="83"/>
      <c r="Y23" s="83"/>
      <c r="Z23" s="84"/>
      <c r="AA23" s="83"/>
      <c r="AB23" s="85"/>
      <c r="AC23" s="86"/>
    </row>
  </sheetData>
  <sheetProtection selectLockedCells="1" selectUnlockedCells="1"/>
  <mergeCells count="22">
    <mergeCell ref="U16:U19"/>
    <mergeCell ref="U20:U23"/>
    <mergeCell ref="A1:C1"/>
    <mergeCell ref="D1:S1"/>
    <mergeCell ref="A2:C2"/>
    <mergeCell ref="D2:S2"/>
    <mergeCell ref="U8:U11"/>
    <mergeCell ref="U12:U15"/>
    <mergeCell ref="D10:D11"/>
    <mergeCell ref="D12:D13"/>
    <mergeCell ref="B13:C13"/>
    <mergeCell ref="D14:D15"/>
    <mergeCell ref="A3:AB3"/>
    <mergeCell ref="W6:AC6"/>
    <mergeCell ref="D8:D9"/>
    <mergeCell ref="B9:C9"/>
    <mergeCell ref="D22:D23"/>
    <mergeCell ref="D16:D17"/>
    <mergeCell ref="B17:C17"/>
    <mergeCell ref="D18:D19"/>
    <mergeCell ref="D20:D21"/>
    <mergeCell ref="B21:C21"/>
  </mergeCells>
  <printOptions/>
  <pageMargins left="0.4722222222222222" right="0.2763888888888889" top="0.39375" bottom="0.39375" header="0.5118055555555555" footer="0.5118055555555555"/>
  <pageSetup fitToHeight="1" fitToWidth="1"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5.75390625" style="0" customWidth="1"/>
    <col min="5" max="19" width="4.875" style="0" customWidth="1"/>
    <col min="21" max="21" width="9.25390625" style="0" customWidth="1"/>
    <col min="22" max="22" width="10.8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34</v>
      </c>
      <c r="B1" s="184"/>
      <c r="C1" s="184"/>
      <c r="D1" s="185" t="s">
        <v>48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78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67"/>
      <c r="AC2" s="168" t="s">
        <v>24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9">
        <v>1</v>
      </c>
    </row>
    <row r="4" spans="1:29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1.25" customHeight="1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41763</v>
      </c>
      <c r="W5" s="19"/>
      <c r="X5" s="19"/>
      <c r="Y5" s="19"/>
      <c r="Z5" s="17"/>
      <c r="AA5" s="20"/>
      <c r="AB5" s="21"/>
      <c r="AC5" s="22"/>
    </row>
    <row r="6" spans="1:29" ht="15.75" thickBot="1">
      <c r="A6" s="23" t="s">
        <v>8</v>
      </c>
      <c r="B6" s="24" t="s">
        <v>9</v>
      </c>
      <c r="C6" s="25"/>
      <c r="D6" s="33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31" t="s">
        <v>14</v>
      </c>
      <c r="C7" s="32"/>
      <c r="D7" s="26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17</v>
      </c>
      <c r="V7" s="36" t="s">
        <v>18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9" t="s">
        <v>35</v>
      </c>
      <c r="E8" s="44">
        <v>0</v>
      </c>
      <c r="F8" s="45">
        <v>0</v>
      </c>
      <c r="G8" s="45">
        <v>1</v>
      </c>
      <c r="H8" s="45">
        <v>0</v>
      </c>
      <c r="I8" s="45">
        <v>0</v>
      </c>
      <c r="J8" s="45">
        <v>2</v>
      </c>
      <c r="K8" s="45">
        <v>0</v>
      </c>
      <c r="L8" s="45">
        <v>0</v>
      </c>
      <c r="M8" s="45">
        <v>2</v>
      </c>
      <c r="N8" s="45">
        <v>1</v>
      </c>
      <c r="O8" s="45"/>
      <c r="P8" s="45"/>
      <c r="Q8" s="45"/>
      <c r="R8" s="45"/>
      <c r="S8" s="45"/>
      <c r="T8" s="46">
        <v>6</v>
      </c>
      <c r="U8" s="188">
        <v>1</v>
      </c>
      <c r="V8" s="48"/>
      <c r="W8" s="49">
        <f>COUNTIF($E8:$S8,0)+COUNTIF($E9:$S9,0)+COUNTIF($E10:$S10,0)+COUNTIF($E11:$S11,0)</f>
        <v>23</v>
      </c>
      <c r="X8" s="49">
        <f>COUNTIF($E8:$S8,1)+COUNTIF($E9:$S9,1)+COUNTIF($E10:$S10,1)+COUNTIF($E11:$S11,1)</f>
        <v>4</v>
      </c>
      <c r="Y8" s="49">
        <f>COUNTIF($E8:$S8,2)+COUNTIF($E9:$S9,2)+COUNTIF($E10:$S10,2)+COUNTIF($E11:$S11,2)</f>
        <v>3</v>
      </c>
      <c r="Z8" s="49">
        <f>COUNTIF($E8:$S8,3)+COUNTIF($E9:$S9,3)+COUNTIF($E10:$S10,3)+COUNTIF($E11:$S11,3)</f>
        <v>0</v>
      </c>
      <c r="AA8" s="49">
        <f>COUNTIF($E8:$S8,5)+COUNTIF($E9:$S9,5)+COUNTIF($E10:$S10,5)+COUNTIF($E11:$S11,5)</f>
        <v>0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52">
        <v>100</v>
      </c>
      <c r="B9" s="180" t="s">
        <v>38</v>
      </c>
      <c r="C9" s="180"/>
      <c r="D9" s="179"/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1</v>
      </c>
      <c r="K9" s="54">
        <v>0</v>
      </c>
      <c r="L9" s="54">
        <v>0</v>
      </c>
      <c r="M9" s="54">
        <v>2</v>
      </c>
      <c r="N9" s="54">
        <v>0</v>
      </c>
      <c r="O9" s="54"/>
      <c r="P9" s="54"/>
      <c r="Q9" s="54"/>
      <c r="R9" s="54"/>
      <c r="S9" s="54"/>
      <c r="T9" s="55">
        <f>SUM(E9:S9)</f>
        <v>3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91" t="s">
        <v>80</v>
      </c>
      <c r="E10" s="64">
        <v>0</v>
      </c>
      <c r="F10" s="65">
        <v>0</v>
      </c>
      <c r="G10" s="65">
        <v>0</v>
      </c>
      <c r="H10" s="65">
        <v>0</v>
      </c>
      <c r="I10" s="65">
        <v>1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/>
      <c r="P10" s="65"/>
      <c r="Q10" s="65"/>
      <c r="R10" s="65"/>
      <c r="S10" s="65"/>
      <c r="T10" s="66">
        <v>1</v>
      </c>
      <c r="U10" s="189"/>
      <c r="V10" s="68">
        <v>0.4222222222222222</v>
      </c>
      <c r="W10" s="69" t="s">
        <v>20</v>
      </c>
      <c r="X10" s="70"/>
      <c r="Y10" s="70"/>
      <c r="Z10" s="71"/>
      <c r="AA10" s="71"/>
      <c r="AB10" s="72"/>
      <c r="AC10" s="129" t="str">
        <f>TEXT((V11-V10+0.00000000000001),"[hh].mm.ss")</f>
        <v>04.05.00</v>
      </c>
    </row>
    <row r="11" spans="1:29" ht="16.5" thickBot="1">
      <c r="A11" s="74"/>
      <c r="B11" s="75"/>
      <c r="C11" s="76"/>
      <c r="D11" s="19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>
        <v>10</v>
      </c>
      <c r="U11" s="190"/>
      <c r="V11" s="81">
        <v>0.5923611111111111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41"/>
      <c r="B12" s="42"/>
      <c r="C12" s="43"/>
      <c r="D12" s="179" t="s">
        <v>40</v>
      </c>
      <c r="E12" s="44">
        <v>2</v>
      </c>
      <c r="F12" s="45">
        <v>1</v>
      </c>
      <c r="G12" s="45">
        <v>2</v>
      </c>
      <c r="H12" s="45">
        <v>1</v>
      </c>
      <c r="I12" s="45">
        <v>3</v>
      </c>
      <c r="J12" s="45">
        <v>3</v>
      </c>
      <c r="K12" s="45">
        <v>0</v>
      </c>
      <c r="L12" s="45">
        <v>3</v>
      </c>
      <c r="M12" s="45">
        <v>5</v>
      </c>
      <c r="N12" s="45">
        <v>3</v>
      </c>
      <c r="O12" s="45"/>
      <c r="P12" s="45"/>
      <c r="Q12" s="45"/>
      <c r="R12" s="45"/>
      <c r="S12" s="45"/>
      <c r="T12" s="46">
        <f>SUM(E12:S12)</f>
        <v>23</v>
      </c>
      <c r="U12" s="188">
        <v>11</v>
      </c>
      <c r="V12" s="48"/>
      <c r="W12" s="49">
        <f>COUNTIF($E12:$S12,0)+COUNTIF($E13:$S13,0)+COUNTIF($E14:$S14,0)+COUNTIF($E15:$S15,0)</f>
        <v>5</v>
      </c>
      <c r="X12" s="49">
        <f>COUNTIF($E12:$S12,1)+COUNTIF($E13:$S13,1)+COUNTIF($E14:$S14,1)+COUNTIF($E15:$S15,1)</f>
        <v>5</v>
      </c>
      <c r="Y12" s="49">
        <f>COUNTIF($E12:$S12,2)+COUNTIF($E13:$S13,2)+COUNTIF($E14:$S14,2)+COUNTIF($E15:$S15,2)</f>
        <v>4</v>
      </c>
      <c r="Z12" s="49">
        <f>COUNTIF($E12:$S12,3)+COUNTIF($E13:$S13,3)+COUNTIF($E14:$S14,3)+COUNTIF($E15:$S15,3)</f>
        <v>14</v>
      </c>
      <c r="AA12" s="49">
        <f>COUNTIF($E12:$S12,5)+COUNTIF($E13:$S13,5)+COUNTIF($E14:$S14,5)+COUNTIF($E15:$S15,5)</f>
        <v>2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52">
        <v>101</v>
      </c>
      <c r="B13" s="180" t="s">
        <v>39</v>
      </c>
      <c r="C13" s="180"/>
      <c r="D13" s="179"/>
      <c r="E13" s="53">
        <v>1</v>
      </c>
      <c r="F13" s="54">
        <v>2</v>
      </c>
      <c r="G13" s="54">
        <v>5</v>
      </c>
      <c r="H13" s="54">
        <v>3</v>
      </c>
      <c r="I13" s="54">
        <v>1</v>
      </c>
      <c r="J13" s="54">
        <v>3</v>
      </c>
      <c r="K13" s="54">
        <v>3</v>
      </c>
      <c r="L13" s="54">
        <v>3</v>
      </c>
      <c r="M13" s="54">
        <v>3</v>
      </c>
      <c r="N13" s="54">
        <v>3</v>
      </c>
      <c r="O13" s="54"/>
      <c r="P13" s="54"/>
      <c r="Q13" s="54"/>
      <c r="R13" s="54"/>
      <c r="S13" s="54"/>
      <c r="T13" s="55">
        <f>SUM(E13:S13)</f>
        <v>27</v>
      </c>
      <c r="U13" s="189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61"/>
      <c r="B14" s="62"/>
      <c r="C14" s="63"/>
      <c r="D14" s="191" t="s">
        <v>80</v>
      </c>
      <c r="E14" s="64">
        <v>0</v>
      </c>
      <c r="F14" s="65">
        <v>0</v>
      </c>
      <c r="G14" s="65">
        <v>0</v>
      </c>
      <c r="H14" s="65">
        <v>0</v>
      </c>
      <c r="I14" s="65">
        <v>1</v>
      </c>
      <c r="J14" s="65">
        <v>3</v>
      </c>
      <c r="K14" s="65">
        <v>3</v>
      </c>
      <c r="L14" s="65">
        <v>2</v>
      </c>
      <c r="M14" s="65">
        <v>3</v>
      </c>
      <c r="N14" s="65">
        <v>3</v>
      </c>
      <c r="O14" s="65"/>
      <c r="P14" s="65"/>
      <c r="Q14" s="65"/>
      <c r="R14" s="65"/>
      <c r="S14" s="65"/>
      <c r="T14" s="66">
        <f>SUM(E14:S14)</f>
        <v>15</v>
      </c>
      <c r="U14" s="189"/>
      <c r="V14" s="68">
        <v>0.42291666666666666</v>
      </c>
      <c r="W14" s="69" t="s">
        <v>20</v>
      </c>
      <c r="X14" s="70"/>
      <c r="Y14" s="70"/>
      <c r="Z14" s="71"/>
      <c r="AA14" s="71"/>
      <c r="AB14" s="72"/>
      <c r="AC14" s="129" t="str">
        <f>TEXT((V15-V14+0.00000000000001),"[hh].mm.ss")</f>
        <v>02.45.00</v>
      </c>
    </row>
    <row r="15" spans="1:29" ht="16.5" thickBot="1">
      <c r="A15" s="74"/>
      <c r="B15" s="75"/>
      <c r="C15" s="76"/>
      <c r="D15" s="191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>
        <f>SUM(T12:T14)</f>
        <v>65</v>
      </c>
      <c r="U15" s="190"/>
      <c r="V15" s="81">
        <v>0.5375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41"/>
      <c r="B16" s="42"/>
      <c r="C16" s="43"/>
      <c r="D16" s="179" t="s">
        <v>40</v>
      </c>
      <c r="E16" s="44">
        <v>0</v>
      </c>
      <c r="F16" s="45">
        <v>2</v>
      </c>
      <c r="G16" s="45">
        <v>2</v>
      </c>
      <c r="H16" s="45">
        <v>0</v>
      </c>
      <c r="I16" s="45">
        <v>3</v>
      </c>
      <c r="J16" s="45">
        <v>5</v>
      </c>
      <c r="K16" s="45">
        <v>3</v>
      </c>
      <c r="L16" s="45">
        <v>2</v>
      </c>
      <c r="M16" s="45">
        <v>5</v>
      </c>
      <c r="N16" s="45">
        <v>2</v>
      </c>
      <c r="O16" s="45"/>
      <c r="P16" s="45"/>
      <c r="Q16" s="45"/>
      <c r="R16" s="45"/>
      <c r="S16" s="45"/>
      <c r="T16" s="46">
        <f>SUM(E16:S16)</f>
        <v>24</v>
      </c>
      <c r="U16" s="188">
        <v>7</v>
      </c>
      <c r="V16" s="48"/>
      <c r="W16" s="49">
        <f>COUNTIF($E16:$S16,0)+COUNTIF($E17:$S17,0)+COUNTIF($E18:$S18,0)+COUNTIF($E19:$S19,0)</f>
        <v>12</v>
      </c>
      <c r="X16" s="49">
        <f>COUNTIF($E16:$S16,1)+COUNTIF($E17:$S17,1)+COUNTIF($E18:$S18,1)+COUNTIF($E19:$S19,1)</f>
        <v>4</v>
      </c>
      <c r="Y16" s="49">
        <f>COUNTIF($E16:$S16,2)+COUNTIF($E17:$S17,2)+COUNTIF($E18:$S18,2)+COUNTIF($E19:$S19,2)</f>
        <v>5</v>
      </c>
      <c r="Z16" s="49">
        <f>COUNTIF($E16:$S16,3)+COUNTIF($E17:$S17,3)+COUNTIF($E18:$S18,3)+COUNTIF($E19:$S19,3)</f>
        <v>5</v>
      </c>
      <c r="AA16" s="49">
        <f>COUNTIF($E16:$S16,5)+COUNTIF($E17:$S17,5)+COUNTIF($E18:$S18,5)+COUNTIF($E19:$S19,5)</f>
        <v>4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thickBot="1">
      <c r="A17" s="52">
        <v>102</v>
      </c>
      <c r="B17" s="180" t="s">
        <v>41</v>
      </c>
      <c r="C17" s="180"/>
      <c r="D17" s="179"/>
      <c r="E17" s="53">
        <v>5</v>
      </c>
      <c r="F17" s="54">
        <v>0</v>
      </c>
      <c r="G17" s="54">
        <v>0</v>
      </c>
      <c r="H17" s="54">
        <v>0</v>
      </c>
      <c r="I17" s="54">
        <v>0</v>
      </c>
      <c r="J17" s="54">
        <v>3</v>
      </c>
      <c r="K17" s="54">
        <v>1</v>
      </c>
      <c r="L17" s="54">
        <v>3</v>
      </c>
      <c r="M17" s="54">
        <v>3</v>
      </c>
      <c r="N17" s="54">
        <v>0</v>
      </c>
      <c r="O17" s="54"/>
      <c r="P17" s="54"/>
      <c r="Q17" s="54"/>
      <c r="R17" s="54"/>
      <c r="S17" s="54"/>
      <c r="T17" s="55">
        <f>SUM(E17:S17)</f>
        <v>15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61"/>
      <c r="B18" s="62"/>
      <c r="C18" s="63"/>
      <c r="D18" s="191" t="s">
        <v>80</v>
      </c>
      <c r="E18" s="64">
        <v>0</v>
      </c>
      <c r="F18" s="65">
        <v>0</v>
      </c>
      <c r="G18" s="65">
        <v>1</v>
      </c>
      <c r="H18" s="65">
        <v>1</v>
      </c>
      <c r="I18" s="65">
        <v>0</v>
      </c>
      <c r="J18" s="65">
        <v>5</v>
      </c>
      <c r="K18" s="65">
        <v>0</v>
      </c>
      <c r="L18" s="65">
        <v>0</v>
      </c>
      <c r="M18" s="65">
        <v>2</v>
      </c>
      <c r="N18" s="65">
        <v>1</v>
      </c>
      <c r="O18" s="65"/>
      <c r="P18" s="65"/>
      <c r="Q18" s="65"/>
      <c r="R18" s="65"/>
      <c r="S18" s="65"/>
      <c r="T18" s="66">
        <f>SUM(E18:S18)</f>
        <v>10</v>
      </c>
      <c r="U18" s="189"/>
      <c r="V18" s="68">
        <v>0.4236111111111111</v>
      </c>
      <c r="W18" s="69" t="s">
        <v>20</v>
      </c>
      <c r="X18" s="70"/>
      <c r="Y18" s="70"/>
      <c r="Z18" s="71"/>
      <c r="AA18" s="71"/>
      <c r="AB18" s="72"/>
      <c r="AC18" s="129" t="str">
        <f>TEXT((V19-V18+0.00000000000001),"[hh].mm.ss")</f>
        <v>03.10.00</v>
      </c>
    </row>
    <row r="19" spans="1:29" ht="16.5" thickBot="1">
      <c r="A19" s="74"/>
      <c r="B19" s="75"/>
      <c r="C19" s="76"/>
      <c r="D19" s="191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>
        <f>SUM(T16:T18)</f>
        <v>49</v>
      </c>
      <c r="U19" s="190"/>
      <c r="V19" s="81">
        <v>0.5555555555555556</v>
      </c>
      <c r="W19" s="82"/>
      <c r="X19" s="83"/>
      <c r="Y19" s="83"/>
      <c r="Z19" s="84"/>
      <c r="AA19" s="83"/>
      <c r="AB19" s="85"/>
      <c r="AC19" s="86"/>
    </row>
    <row r="20" spans="1:29" ht="15.75" thickBot="1">
      <c r="A20" s="41"/>
      <c r="B20" s="42"/>
      <c r="C20" s="43"/>
      <c r="D20" s="179" t="s">
        <v>44</v>
      </c>
      <c r="E20" s="44">
        <v>1</v>
      </c>
      <c r="F20" s="45">
        <v>1</v>
      </c>
      <c r="G20" s="45">
        <v>0</v>
      </c>
      <c r="H20" s="45">
        <v>0</v>
      </c>
      <c r="I20" s="45">
        <v>3</v>
      </c>
      <c r="J20" s="45">
        <v>5</v>
      </c>
      <c r="K20" s="45">
        <v>0</v>
      </c>
      <c r="L20" s="45">
        <v>3</v>
      </c>
      <c r="M20" s="45">
        <v>1</v>
      </c>
      <c r="N20" s="45">
        <v>1</v>
      </c>
      <c r="O20" s="45"/>
      <c r="P20" s="45"/>
      <c r="Q20" s="45"/>
      <c r="R20" s="45"/>
      <c r="S20" s="45"/>
      <c r="T20" s="46">
        <f>SUM(E20:S20)</f>
        <v>15</v>
      </c>
      <c r="U20" s="188">
        <v>3</v>
      </c>
      <c r="V20" s="48"/>
      <c r="W20" s="49">
        <f>COUNTIF($E20:$S20,0)+COUNTIF($E21:$S21,0)+COUNTIF($E22:$S22,0)+COUNTIF($E23:$S23,0)</f>
        <v>12</v>
      </c>
      <c r="X20" s="49">
        <f>COUNTIF($E20:$S20,1)+COUNTIF($E21:$S21,1)+COUNTIF($E22:$S22,1)+COUNTIF($E23:$S23,1)</f>
        <v>10</v>
      </c>
      <c r="Y20" s="49">
        <f>COUNTIF($E20:$S20,2)+COUNTIF($E21:$S21,2)+COUNTIF($E22:$S22,2)+COUNTIF($E23:$S23,2)</f>
        <v>1</v>
      </c>
      <c r="Z20" s="49">
        <f>COUNTIF($E20:$S20,3)+COUNTIF($E21:$S21,3)+COUNTIF($E22:$S22,3)+COUNTIF($E23:$S23,3)</f>
        <v>6</v>
      </c>
      <c r="AA20" s="49">
        <f>COUNTIF($E20:$S20,5)+COUNTIF($E21:$S21,5)+COUNTIF($E22:$S22,5)+COUNTIF($E23:$S23,5)</f>
        <v>1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52">
        <v>104</v>
      </c>
      <c r="B21" s="180" t="s">
        <v>45</v>
      </c>
      <c r="C21" s="180"/>
      <c r="D21" s="179"/>
      <c r="E21" s="53">
        <v>0</v>
      </c>
      <c r="F21" s="54">
        <v>1</v>
      </c>
      <c r="G21" s="54">
        <v>0</v>
      </c>
      <c r="H21" s="54">
        <v>0</v>
      </c>
      <c r="I21" s="54">
        <v>1</v>
      </c>
      <c r="J21" s="54">
        <v>3</v>
      </c>
      <c r="K21" s="54">
        <v>0</v>
      </c>
      <c r="L21" s="54">
        <v>2</v>
      </c>
      <c r="M21" s="54">
        <v>1</v>
      </c>
      <c r="N21" s="54">
        <v>0</v>
      </c>
      <c r="O21" s="54"/>
      <c r="P21" s="54"/>
      <c r="Q21" s="54"/>
      <c r="R21" s="54"/>
      <c r="S21" s="54"/>
      <c r="T21" s="55">
        <f>SUM(E21:S21)</f>
        <v>8</v>
      </c>
      <c r="U21" s="189"/>
      <c r="V21" s="57"/>
      <c r="W21" s="58"/>
      <c r="X21" s="58"/>
      <c r="Y21" s="58"/>
      <c r="Z21" s="58"/>
      <c r="AA21" s="58"/>
      <c r="AB21" s="59"/>
      <c r="AC21" s="60"/>
    </row>
    <row r="22" spans="1:29" ht="16.5" thickBot="1">
      <c r="A22" s="61"/>
      <c r="B22" s="62"/>
      <c r="C22" s="63"/>
      <c r="D22" s="191" t="s">
        <v>80</v>
      </c>
      <c r="E22" s="64">
        <v>1</v>
      </c>
      <c r="F22" s="65">
        <v>0</v>
      </c>
      <c r="G22" s="65">
        <v>0</v>
      </c>
      <c r="H22" s="65">
        <v>0</v>
      </c>
      <c r="I22" s="65">
        <v>1</v>
      </c>
      <c r="J22" s="65">
        <v>3</v>
      </c>
      <c r="K22" s="65">
        <v>3</v>
      </c>
      <c r="L22" s="65">
        <v>1</v>
      </c>
      <c r="M22" s="65">
        <v>3</v>
      </c>
      <c r="N22" s="65">
        <v>0</v>
      </c>
      <c r="O22" s="65"/>
      <c r="P22" s="65"/>
      <c r="Q22" s="65"/>
      <c r="R22" s="65"/>
      <c r="S22" s="65"/>
      <c r="T22" s="66">
        <f>SUM(E22:S22)</f>
        <v>12</v>
      </c>
      <c r="U22" s="189"/>
      <c r="V22" s="68">
        <v>0.42430555555555555</v>
      </c>
      <c r="W22" s="69" t="s">
        <v>20</v>
      </c>
      <c r="X22" s="70"/>
      <c r="Y22" s="70"/>
      <c r="Z22" s="71"/>
      <c r="AA22" s="71"/>
      <c r="AB22" s="72"/>
      <c r="AC22" s="129" t="str">
        <f>TEXT((V23-V22+0.00000000000001),"[hh].mm.ss")</f>
        <v>03.20.00</v>
      </c>
    </row>
    <row r="23" spans="1:29" ht="16.5" thickBot="1">
      <c r="A23" s="74"/>
      <c r="B23" s="75"/>
      <c r="C23" s="76"/>
      <c r="D23" s="191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>
        <f>SUM(T20:T22)</f>
        <v>35</v>
      </c>
      <c r="U23" s="190"/>
      <c r="V23" s="81">
        <v>0.5631944444444444</v>
      </c>
      <c r="W23" s="82"/>
      <c r="X23" s="83"/>
      <c r="Y23" s="83"/>
      <c r="Z23" s="84"/>
      <c r="AA23" s="83"/>
      <c r="AB23" s="85"/>
      <c r="AC23" s="86"/>
    </row>
    <row r="24" spans="1:29" ht="15.75" thickBot="1">
      <c r="A24" s="41"/>
      <c r="B24" s="42"/>
      <c r="C24" s="43"/>
      <c r="D24" s="179" t="s">
        <v>58</v>
      </c>
      <c r="E24" s="44">
        <v>0</v>
      </c>
      <c r="F24" s="45">
        <v>2</v>
      </c>
      <c r="G24" s="45">
        <v>1</v>
      </c>
      <c r="H24" s="45">
        <v>1</v>
      </c>
      <c r="I24" s="45">
        <v>3</v>
      </c>
      <c r="J24" s="45">
        <v>5</v>
      </c>
      <c r="K24" s="45">
        <v>3</v>
      </c>
      <c r="L24" s="45">
        <v>2</v>
      </c>
      <c r="M24" s="45">
        <v>5</v>
      </c>
      <c r="N24" s="45">
        <v>1</v>
      </c>
      <c r="O24" s="45"/>
      <c r="P24" s="45"/>
      <c r="Q24" s="45"/>
      <c r="R24" s="45"/>
      <c r="S24" s="45"/>
      <c r="T24" s="46">
        <f>SUM(E24:S24)</f>
        <v>23</v>
      </c>
      <c r="U24" s="188">
        <v>8</v>
      </c>
      <c r="V24" s="48"/>
      <c r="W24" s="49">
        <f>COUNTIF($E24:$S24,0)+COUNTIF($E25:$S25,0)+COUNTIF($E26:$S26,0)+COUNTIF($E27:$S27,0)</f>
        <v>11</v>
      </c>
      <c r="X24" s="49">
        <f>COUNTIF($E24:$S24,1)+COUNTIF($E25:$S25,1)+COUNTIF($E26:$S26,1)+COUNTIF($E27:$S27,1)</f>
        <v>6</v>
      </c>
      <c r="Y24" s="49">
        <f>COUNTIF($E24:$S24,2)+COUNTIF($E25:$S25,2)+COUNTIF($E26:$S26,2)+COUNTIF($E27:$S27,2)</f>
        <v>4</v>
      </c>
      <c r="Z24" s="49">
        <f>COUNTIF($E24:$S24,3)+COUNTIF($E25:$S25,3)+COUNTIF($E26:$S26,3)+COUNTIF($E27:$S27,3)</f>
        <v>5</v>
      </c>
      <c r="AA24" s="49">
        <f>COUNTIF($E24:$S24,5)+COUNTIF($E25:$S25,5)+COUNTIF($E26:$S26,5)+COUNTIF($E27:$S27,5)</f>
        <v>4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">
      <c r="A25" s="52">
        <v>106</v>
      </c>
      <c r="B25" s="180" t="s">
        <v>57</v>
      </c>
      <c r="C25" s="180"/>
      <c r="D25" s="179"/>
      <c r="E25" s="53">
        <v>0</v>
      </c>
      <c r="F25" s="54">
        <v>0</v>
      </c>
      <c r="G25" s="54">
        <v>2</v>
      </c>
      <c r="H25" s="54">
        <v>0</v>
      </c>
      <c r="I25" s="54">
        <v>3</v>
      </c>
      <c r="J25" s="54">
        <v>3</v>
      </c>
      <c r="K25" s="54">
        <v>0</v>
      </c>
      <c r="L25" s="54">
        <v>1</v>
      </c>
      <c r="M25" s="54">
        <v>3</v>
      </c>
      <c r="N25" s="54">
        <v>0</v>
      </c>
      <c r="O25" s="54"/>
      <c r="P25" s="54"/>
      <c r="Q25" s="54"/>
      <c r="R25" s="54"/>
      <c r="S25" s="54"/>
      <c r="T25" s="55">
        <f>SUM(E25:S25)</f>
        <v>12</v>
      </c>
      <c r="U25" s="189"/>
      <c r="V25" s="57"/>
      <c r="W25" s="58"/>
      <c r="X25" s="58"/>
      <c r="Y25" s="58"/>
      <c r="Z25" s="58"/>
      <c r="AA25" s="58"/>
      <c r="AB25" s="59"/>
      <c r="AC25" s="60"/>
    </row>
    <row r="26" spans="1:29" ht="15.75">
      <c r="A26" s="61"/>
      <c r="B26" s="62"/>
      <c r="C26" s="63"/>
      <c r="D26" s="191" t="s">
        <v>80</v>
      </c>
      <c r="E26" s="64">
        <v>0</v>
      </c>
      <c r="F26" s="65">
        <v>0</v>
      </c>
      <c r="G26" s="65">
        <v>1</v>
      </c>
      <c r="H26" s="65">
        <v>0</v>
      </c>
      <c r="I26" s="65">
        <v>0</v>
      </c>
      <c r="J26" s="65">
        <v>5</v>
      </c>
      <c r="K26" s="65">
        <v>0</v>
      </c>
      <c r="L26" s="65">
        <v>2</v>
      </c>
      <c r="M26" s="65">
        <v>5</v>
      </c>
      <c r="N26" s="65">
        <v>1</v>
      </c>
      <c r="O26" s="65"/>
      <c r="P26" s="65"/>
      <c r="Q26" s="65"/>
      <c r="R26" s="65"/>
      <c r="S26" s="65"/>
      <c r="T26" s="66">
        <f>SUM(E26:S26)</f>
        <v>14</v>
      </c>
      <c r="U26" s="189"/>
      <c r="V26" s="68">
        <v>0.425</v>
      </c>
      <c r="W26" s="69" t="s">
        <v>20</v>
      </c>
      <c r="X26" s="70"/>
      <c r="Y26" s="70"/>
      <c r="Z26" s="71"/>
      <c r="AA26" s="71"/>
      <c r="AB26" s="72"/>
      <c r="AC26" s="129" t="str">
        <f>TEXT((V27-V26+0.00000000000001),"[hh].mm.ss")</f>
        <v>04.12.00</v>
      </c>
    </row>
    <row r="27" spans="1:29" ht="12" customHeight="1" thickBot="1">
      <c r="A27" s="74"/>
      <c r="B27" s="75"/>
      <c r="C27" s="76"/>
      <c r="D27" s="191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>
        <f>SUM(T24:T26)</f>
        <v>49</v>
      </c>
      <c r="U27" s="190"/>
      <c r="V27" s="91">
        <v>0.6</v>
      </c>
      <c r="W27" s="82"/>
      <c r="X27" s="83"/>
      <c r="Y27" s="83"/>
      <c r="Z27" s="84"/>
      <c r="AA27" s="83"/>
      <c r="AB27" s="85"/>
      <c r="AC27" s="86"/>
    </row>
    <row r="28" spans="1:29" ht="15.75" thickBot="1">
      <c r="A28" s="41"/>
      <c r="B28" s="42"/>
      <c r="C28" s="43"/>
      <c r="D28" s="179" t="s">
        <v>60</v>
      </c>
      <c r="E28" s="44">
        <v>1</v>
      </c>
      <c r="F28" s="45">
        <v>0</v>
      </c>
      <c r="G28" s="45">
        <v>0</v>
      </c>
      <c r="H28" s="45">
        <v>1</v>
      </c>
      <c r="I28" s="45">
        <v>0</v>
      </c>
      <c r="J28" s="45">
        <v>5</v>
      </c>
      <c r="K28" s="45">
        <v>0</v>
      </c>
      <c r="L28" s="45">
        <v>3</v>
      </c>
      <c r="M28" s="45">
        <v>3</v>
      </c>
      <c r="N28" s="45">
        <v>2</v>
      </c>
      <c r="O28" s="45"/>
      <c r="P28" s="45"/>
      <c r="Q28" s="45"/>
      <c r="R28" s="45"/>
      <c r="S28" s="45"/>
      <c r="T28" s="46">
        <f>SUM(E28:S28)</f>
        <v>15</v>
      </c>
      <c r="U28" s="188">
        <v>6</v>
      </c>
      <c r="V28" s="48"/>
      <c r="W28" s="49">
        <f>COUNTIF($E28:$S28,0)+COUNTIF($E29:$S29,0)+COUNTIF($E30:$S30,0)+COUNTIF($E31:$S31,0)</f>
        <v>11</v>
      </c>
      <c r="X28" s="49">
        <f>COUNTIF($E28:$S28,1)+COUNTIF($E29:$S29,1)+COUNTIF($E30:$S30,1)+COUNTIF($E31:$S31,1)</f>
        <v>6</v>
      </c>
      <c r="Y28" s="49">
        <f>COUNTIF($E28:$S28,2)+COUNTIF($E29:$S29,2)+COUNTIF($E30:$S30,2)+COUNTIF($E31:$S31,2)</f>
        <v>2</v>
      </c>
      <c r="Z28" s="49">
        <f>COUNTIF($E28:$S28,3)+COUNTIF($E29:$S29,3)+COUNTIF($E30:$S30,3)+COUNTIF($E31:$S31,3)</f>
        <v>10</v>
      </c>
      <c r="AA28" s="49">
        <f>COUNTIF($E28:$S28,5)+COUNTIF($E29:$S29,5)+COUNTIF($E30:$S30,5)+COUNTIF($E31:$S31,5)</f>
        <v>1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.75" thickBot="1">
      <c r="A29" s="52">
        <v>107</v>
      </c>
      <c r="B29" s="180" t="s">
        <v>59</v>
      </c>
      <c r="C29" s="180"/>
      <c r="D29" s="179"/>
      <c r="E29" s="53">
        <v>0</v>
      </c>
      <c r="F29" s="54">
        <v>3</v>
      </c>
      <c r="G29" s="54">
        <v>1</v>
      </c>
      <c r="H29" s="54">
        <v>0</v>
      </c>
      <c r="I29" s="54">
        <v>0</v>
      </c>
      <c r="J29" s="54">
        <v>3</v>
      </c>
      <c r="K29" s="54">
        <v>2</v>
      </c>
      <c r="L29" s="54">
        <v>1</v>
      </c>
      <c r="M29" s="54">
        <v>3</v>
      </c>
      <c r="N29" s="54">
        <v>3</v>
      </c>
      <c r="O29" s="54"/>
      <c r="P29" s="54"/>
      <c r="Q29" s="54"/>
      <c r="R29" s="54"/>
      <c r="S29" s="54"/>
      <c r="T29" s="55">
        <f>SUM(E29:S29)</f>
        <v>16</v>
      </c>
      <c r="U29" s="189"/>
      <c r="V29" s="57"/>
      <c r="W29" s="58"/>
      <c r="X29" s="58"/>
      <c r="Y29" s="58"/>
      <c r="Z29" s="58"/>
      <c r="AA29" s="58"/>
      <c r="AB29" s="59"/>
      <c r="AC29" s="60"/>
    </row>
    <row r="30" spans="1:29" ht="16.5" thickBot="1">
      <c r="A30" s="61"/>
      <c r="B30" s="62"/>
      <c r="C30" s="63"/>
      <c r="D30" s="191" t="s">
        <v>80</v>
      </c>
      <c r="E30" s="64">
        <v>0</v>
      </c>
      <c r="F30" s="65">
        <v>0</v>
      </c>
      <c r="G30" s="65">
        <v>3</v>
      </c>
      <c r="H30" s="65">
        <v>0</v>
      </c>
      <c r="I30" s="65">
        <v>0</v>
      </c>
      <c r="J30" s="65">
        <v>3</v>
      </c>
      <c r="K30" s="65">
        <v>1</v>
      </c>
      <c r="L30" s="65">
        <v>1</v>
      </c>
      <c r="M30" s="65">
        <v>3</v>
      </c>
      <c r="N30" s="65">
        <v>3</v>
      </c>
      <c r="O30" s="65"/>
      <c r="P30" s="65"/>
      <c r="Q30" s="65"/>
      <c r="R30" s="65"/>
      <c r="S30" s="65"/>
      <c r="T30" s="66">
        <f>SUM(E30:S30)</f>
        <v>14</v>
      </c>
      <c r="U30" s="189"/>
      <c r="V30" s="68">
        <v>0.42569444444444443</v>
      </c>
      <c r="W30" s="69" t="s">
        <v>20</v>
      </c>
      <c r="X30" s="70"/>
      <c r="Y30" s="70"/>
      <c r="Z30" s="71"/>
      <c r="AA30" s="71"/>
      <c r="AB30" s="72"/>
      <c r="AC30" s="129" t="str">
        <f>TEXT((V31-V30+0.00000000000001),"[hh].mm.ss")</f>
        <v>03.19.00</v>
      </c>
    </row>
    <row r="31" spans="1:29" ht="12.75" customHeight="1" thickBot="1">
      <c r="A31" s="74"/>
      <c r="B31" s="75"/>
      <c r="C31" s="76"/>
      <c r="D31" s="191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>
        <f>SUM(T28:T30)</f>
        <v>45</v>
      </c>
      <c r="U31" s="190"/>
      <c r="V31" s="81">
        <v>0.5638888888888889</v>
      </c>
      <c r="W31" s="82"/>
      <c r="X31" s="83"/>
      <c r="Y31" s="83"/>
      <c r="Z31" s="84"/>
      <c r="AA31" s="83"/>
      <c r="AB31" s="85"/>
      <c r="AC31" s="86"/>
    </row>
    <row r="32" spans="1:29" ht="15.75" thickBot="1">
      <c r="A32" s="41"/>
      <c r="B32" s="42"/>
      <c r="C32" s="43"/>
      <c r="D32" s="179" t="s">
        <v>35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3</v>
      </c>
      <c r="K32" s="45">
        <v>1</v>
      </c>
      <c r="L32" s="45">
        <v>0</v>
      </c>
      <c r="M32" s="45">
        <v>1</v>
      </c>
      <c r="N32" s="45">
        <v>0</v>
      </c>
      <c r="O32" s="45"/>
      <c r="P32" s="45"/>
      <c r="Q32" s="45"/>
      <c r="R32" s="45"/>
      <c r="S32" s="45"/>
      <c r="T32" s="46">
        <f>SUM(E32:S32)</f>
        <v>5</v>
      </c>
      <c r="U32" s="188">
        <v>2</v>
      </c>
      <c r="V32" s="48"/>
      <c r="W32" s="49">
        <f>COUNTIF($E32:$S32,0)+COUNTIF($E33:$S33,0)+COUNTIF($E34:$S34,0)+COUNTIF($E35:$S35,0)</f>
        <v>17</v>
      </c>
      <c r="X32" s="49">
        <f>COUNTIF($E32:$S32,1)+COUNTIF($E33:$S33,1)+COUNTIF($E34:$S34,1)+COUNTIF($E35:$S35,1)</f>
        <v>4</v>
      </c>
      <c r="Y32" s="49">
        <f>COUNTIF($E32:$S32,2)+COUNTIF($E33:$S33,2)+COUNTIF($E34:$S34,2)+COUNTIF($E35:$S35,2)</f>
        <v>3</v>
      </c>
      <c r="Z32" s="49">
        <f>COUNTIF($E32:$S32,3)+COUNTIF($E33:$S33,3)+COUNTIF($E34:$S34,3)+COUNTIF($E35:$S35,3)</f>
        <v>6</v>
      </c>
      <c r="AA32" s="49">
        <f>COUNTIF($E32:$S32,5)+COUNTIF($E33:$S33,5)+COUNTIF($E34:$S34,5)+COUNTIF($E35:$S35,5)</f>
        <v>0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.75" thickBot="1">
      <c r="A33" s="52">
        <v>109</v>
      </c>
      <c r="B33" s="180" t="s">
        <v>61</v>
      </c>
      <c r="C33" s="180"/>
      <c r="D33" s="179"/>
      <c r="E33" s="53">
        <v>0</v>
      </c>
      <c r="F33" s="54">
        <v>0</v>
      </c>
      <c r="G33" s="54">
        <v>0</v>
      </c>
      <c r="H33" s="54">
        <v>0</v>
      </c>
      <c r="I33" s="54">
        <v>3</v>
      </c>
      <c r="J33" s="54">
        <v>2</v>
      </c>
      <c r="K33" s="54">
        <v>0</v>
      </c>
      <c r="L33" s="54">
        <v>3</v>
      </c>
      <c r="M33" s="54">
        <v>3</v>
      </c>
      <c r="N33" s="54">
        <v>1</v>
      </c>
      <c r="O33" s="54"/>
      <c r="P33" s="54"/>
      <c r="Q33" s="54"/>
      <c r="R33" s="54"/>
      <c r="S33" s="54"/>
      <c r="T33" s="55">
        <f>SUM(E33:S33)</f>
        <v>12</v>
      </c>
      <c r="U33" s="189"/>
      <c r="V33" s="57"/>
      <c r="W33" s="58"/>
      <c r="X33" s="58"/>
      <c r="Y33" s="58"/>
      <c r="Z33" s="58"/>
      <c r="AA33" s="58"/>
      <c r="AB33" s="59"/>
      <c r="AC33" s="60"/>
    </row>
    <row r="34" spans="1:29" ht="16.5" thickBot="1">
      <c r="A34" s="61"/>
      <c r="B34" s="62"/>
      <c r="C34" s="63"/>
      <c r="D34" s="191" t="s">
        <v>81</v>
      </c>
      <c r="E34" s="64">
        <v>0</v>
      </c>
      <c r="F34" s="65">
        <v>2</v>
      </c>
      <c r="G34" s="65">
        <v>0</v>
      </c>
      <c r="H34" s="65">
        <v>0</v>
      </c>
      <c r="I34" s="65">
        <v>2</v>
      </c>
      <c r="J34" s="65">
        <v>1</v>
      </c>
      <c r="K34" s="65">
        <v>3</v>
      </c>
      <c r="L34" s="65">
        <v>0</v>
      </c>
      <c r="M34" s="65">
        <v>3</v>
      </c>
      <c r="N34" s="65">
        <v>0</v>
      </c>
      <c r="O34" s="65"/>
      <c r="P34" s="65"/>
      <c r="Q34" s="65"/>
      <c r="R34" s="65"/>
      <c r="S34" s="65"/>
      <c r="T34" s="66">
        <f>SUM(E34:S34)</f>
        <v>11</v>
      </c>
      <c r="U34" s="189"/>
      <c r="V34" s="68">
        <v>0.4263888888888889</v>
      </c>
      <c r="W34" s="69" t="s">
        <v>20</v>
      </c>
      <c r="X34" s="70"/>
      <c r="Y34" s="70"/>
      <c r="Z34" s="71"/>
      <c r="AA34" s="71"/>
      <c r="AB34" s="72"/>
      <c r="AC34" s="129" t="str">
        <f>TEXT((V35-V34+0.00000000000001),"[hh].mm.ss")</f>
        <v>03.18.00</v>
      </c>
    </row>
    <row r="35" spans="1:29" ht="16.5" thickBot="1">
      <c r="A35" s="74"/>
      <c r="B35" s="75"/>
      <c r="C35" s="76"/>
      <c r="D35" s="191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f>SUM(T32:T34)</f>
        <v>28</v>
      </c>
      <c r="U35" s="190"/>
      <c r="V35" s="81">
        <v>0.5638888888888889</v>
      </c>
      <c r="W35" s="82"/>
      <c r="X35" s="83"/>
      <c r="Y35" s="83"/>
      <c r="Z35" s="84"/>
      <c r="AA35" s="83"/>
      <c r="AB35" s="85"/>
      <c r="AC35" s="86"/>
    </row>
    <row r="36" spans="1:29" ht="15.75" thickBot="1">
      <c r="A36" s="41"/>
      <c r="B36" s="42"/>
      <c r="C36" s="43"/>
      <c r="D36" s="179" t="s">
        <v>35</v>
      </c>
      <c r="E36" s="44">
        <v>5</v>
      </c>
      <c r="F36" s="45">
        <v>2</v>
      </c>
      <c r="G36" s="45">
        <v>0</v>
      </c>
      <c r="H36" s="45">
        <v>0</v>
      </c>
      <c r="I36" s="45">
        <v>2</v>
      </c>
      <c r="J36" s="45">
        <v>5</v>
      </c>
      <c r="K36" s="45">
        <v>1</v>
      </c>
      <c r="L36" s="45">
        <v>3</v>
      </c>
      <c r="M36" s="45">
        <v>3</v>
      </c>
      <c r="N36" s="45">
        <v>0</v>
      </c>
      <c r="O36" s="45"/>
      <c r="P36" s="45"/>
      <c r="Q36" s="45"/>
      <c r="R36" s="45"/>
      <c r="S36" s="45"/>
      <c r="T36" s="46">
        <f>SUM(E36:S36)</f>
        <v>21</v>
      </c>
      <c r="U36" s="188">
        <v>9</v>
      </c>
      <c r="V36" s="48"/>
      <c r="W36" s="49">
        <f>COUNTIF($E36:$S36,0)+COUNTIF($E37:$S37,0)+COUNTIF($E38:$S38,0)+COUNTIF($E39:$S39,0)</f>
        <v>12</v>
      </c>
      <c r="X36" s="49">
        <f>COUNTIF($E36:$S36,1)+COUNTIF($E37:$S37,1)+COUNTIF($E38:$S38,1)+COUNTIF($E39:$S39,1)</f>
        <v>3</v>
      </c>
      <c r="Y36" s="49">
        <f>COUNTIF($E36:$S36,2)+COUNTIF($E37:$S37,2)+COUNTIF($E38:$S38,2)+COUNTIF($E39:$S39,2)</f>
        <v>5</v>
      </c>
      <c r="Z36" s="49">
        <f>COUNTIF($E36:$S36,3)+COUNTIF($E37:$S37,3)+COUNTIF($E38:$S38,3)+COUNTIF($E39:$S39,3)</f>
        <v>6</v>
      </c>
      <c r="AA36" s="49">
        <f>COUNTIF($E36:$S36,5)+COUNTIF($E37:$S37,5)+COUNTIF($E38:$S38,5)+COUNTIF($E39:$S39,5)</f>
        <v>4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.75" thickBot="1">
      <c r="A37" s="52">
        <v>110</v>
      </c>
      <c r="B37" s="180" t="s">
        <v>62</v>
      </c>
      <c r="C37" s="180"/>
      <c r="D37" s="179"/>
      <c r="E37" s="53">
        <v>0</v>
      </c>
      <c r="F37" s="54">
        <v>0</v>
      </c>
      <c r="G37" s="54">
        <v>0</v>
      </c>
      <c r="H37" s="54">
        <v>0</v>
      </c>
      <c r="I37" s="54">
        <v>3</v>
      </c>
      <c r="J37" s="54">
        <v>1</v>
      </c>
      <c r="K37" s="54">
        <v>1</v>
      </c>
      <c r="L37" s="54">
        <v>2</v>
      </c>
      <c r="M37" s="54">
        <v>5</v>
      </c>
      <c r="N37" s="54">
        <v>0</v>
      </c>
      <c r="O37" s="54"/>
      <c r="P37" s="54"/>
      <c r="Q37" s="54"/>
      <c r="R37" s="54"/>
      <c r="S37" s="54"/>
      <c r="T37" s="55">
        <f>SUM(E37:S37)</f>
        <v>12</v>
      </c>
      <c r="U37" s="189"/>
      <c r="V37" s="57"/>
      <c r="W37" s="58"/>
      <c r="X37" s="58"/>
      <c r="Y37" s="58"/>
      <c r="Z37" s="58"/>
      <c r="AA37" s="58"/>
      <c r="AB37" s="59"/>
      <c r="AC37" s="60"/>
    </row>
    <row r="38" spans="1:29" ht="13.5" customHeight="1" thickBot="1">
      <c r="A38" s="61"/>
      <c r="B38" s="62"/>
      <c r="C38" s="63"/>
      <c r="D38" s="191" t="s">
        <v>81</v>
      </c>
      <c r="E38" s="64">
        <v>2</v>
      </c>
      <c r="F38" s="65">
        <v>3</v>
      </c>
      <c r="G38" s="65">
        <v>3</v>
      </c>
      <c r="H38" s="65">
        <v>0</v>
      </c>
      <c r="I38" s="65">
        <v>0</v>
      </c>
      <c r="J38" s="65">
        <v>5</v>
      </c>
      <c r="K38" s="65">
        <v>0</v>
      </c>
      <c r="L38" s="65">
        <v>3</v>
      </c>
      <c r="M38" s="65">
        <v>2</v>
      </c>
      <c r="N38" s="65">
        <v>0</v>
      </c>
      <c r="O38" s="65"/>
      <c r="P38" s="65"/>
      <c r="Q38" s="65"/>
      <c r="R38" s="65"/>
      <c r="S38" s="65"/>
      <c r="T38" s="66">
        <f>SUM(E38:S38)</f>
        <v>18</v>
      </c>
      <c r="U38" s="189"/>
      <c r="V38" s="68">
        <v>0.4270833333333333</v>
      </c>
      <c r="W38" s="69" t="s">
        <v>20</v>
      </c>
      <c r="X38" s="70"/>
      <c r="Y38" s="70"/>
      <c r="Z38" s="71"/>
      <c r="AA38" s="71"/>
      <c r="AB38" s="72"/>
      <c r="AC38" s="129" t="str">
        <f>TEXT((V39-V38+0.00000000000001),"[hh].mm.ss")</f>
        <v>03.18.00</v>
      </c>
    </row>
    <row r="39" spans="1:29" ht="14.25" customHeight="1" thickBot="1">
      <c r="A39" s="61"/>
      <c r="B39" s="62"/>
      <c r="C39" s="63"/>
      <c r="D39" s="191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>
        <f>SUM(T36:T38)</f>
        <v>51</v>
      </c>
      <c r="U39" s="190"/>
      <c r="V39" s="102">
        <v>0.5645833333333333</v>
      </c>
      <c r="W39" s="69"/>
      <c r="X39" s="70"/>
      <c r="Y39" s="70"/>
      <c r="Z39" s="119"/>
      <c r="AA39" s="70"/>
      <c r="AB39" s="71"/>
      <c r="AC39" s="120"/>
    </row>
    <row r="40" spans="1:29" ht="15.75" thickBot="1">
      <c r="A40" s="121"/>
      <c r="B40" s="104"/>
      <c r="C40" s="105"/>
      <c r="D40" s="178" t="s">
        <v>47</v>
      </c>
      <c r="E40" s="106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5</v>
      </c>
      <c r="K40" s="107">
        <v>1</v>
      </c>
      <c r="L40" s="107">
        <v>2</v>
      </c>
      <c r="M40" s="107">
        <v>3</v>
      </c>
      <c r="N40" s="107">
        <v>3</v>
      </c>
      <c r="O40" s="107"/>
      <c r="P40" s="107"/>
      <c r="Q40" s="107"/>
      <c r="R40" s="107"/>
      <c r="S40" s="107"/>
      <c r="T40" s="108">
        <f>SUM(E40:S40)</f>
        <v>14</v>
      </c>
      <c r="U40" s="188">
        <v>5</v>
      </c>
      <c r="V40" s="122"/>
      <c r="W40" s="123">
        <f>COUNTIF($E40:$S40,0)+COUNTIF($E41:$S41,0)+COUNTIF($E42:$S42,0)+COUNTIF($E43:$S43,0)</f>
        <v>14</v>
      </c>
      <c r="X40" s="123">
        <f>COUNTIF($E40:$S40,1)+COUNTIF($E41:$S41,1)+COUNTIF($E42:$S42,1)+COUNTIF($E43:$S43,1)</f>
        <v>5</v>
      </c>
      <c r="Y40" s="123">
        <f>COUNTIF($E40:$S40,2)+COUNTIF($E41:$S41,2)+COUNTIF($E42:$S42,2)+COUNTIF($E43:$S43,2)</f>
        <v>3</v>
      </c>
      <c r="Z40" s="123">
        <f>COUNTIF($E40:$S40,3)+COUNTIF($E41:$S41,3)+COUNTIF($E42:$S42,3)+COUNTIF($E43:$S43,3)</f>
        <v>6</v>
      </c>
      <c r="AA40" s="123">
        <f>COUNTIF($E40:$S40,5)+COUNTIF($E41:$S41,5)+COUNTIF($E42:$S42,5)+COUNTIF($E43:$S43,5)</f>
        <v>2</v>
      </c>
      <c r="AB40" s="124">
        <f>COUNTIF($E40:$S40,"5*")+COUNTIF($E41:$S41,"5*")+COUNTIF($E42:$S42,"5*")</f>
        <v>0</v>
      </c>
      <c r="AC40" s="125">
        <f>COUNTIF($E40:$S40,20)+COUNTIF($E41:$S41,20)+COUNTIF($E42:$S42,20)</f>
        <v>0</v>
      </c>
    </row>
    <row r="41" spans="1:29" ht="15.75" thickBot="1">
      <c r="A41" s="126">
        <v>113</v>
      </c>
      <c r="B41" s="180" t="s">
        <v>46</v>
      </c>
      <c r="C41" s="180"/>
      <c r="D41" s="179"/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3</v>
      </c>
      <c r="K41" s="54">
        <v>1</v>
      </c>
      <c r="L41" s="54">
        <v>0</v>
      </c>
      <c r="M41" s="54">
        <v>5</v>
      </c>
      <c r="N41" s="54">
        <v>1</v>
      </c>
      <c r="O41" s="54"/>
      <c r="P41" s="54"/>
      <c r="Q41" s="54"/>
      <c r="R41" s="54"/>
      <c r="S41" s="54"/>
      <c r="T41" s="55">
        <v>10</v>
      </c>
      <c r="U41" s="189"/>
      <c r="V41" s="57"/>
      <c r="W41" s="58"/>
      <c r="X41" s="58"/>
      <c r="Y41" s="58"/>
      <c r="Z41" s="58"/>
      <c r="AA41" s="58"/>
      <c r="AB41" s="59"/>
      <c r="AC41" s="127"/>
    </row>
    <row r="42" spans="1:29" ht="16.5" thickBot="1">
      <c r="A42" s="128"/>
      <c r="B42" s="62"/>
      <c r="C42" s="63"/>
      <c r="D42" s="191" t="s">
        <v>80</v>
      </c>
      <c r="E42" s="64">
        <v>0</v>
      </c>
      <c r="F42" s="65">
        <v>0</v>
      </c>
      <c r="G42" s="65">
        <v>1</v>
      </c>
      <c r="H42" s="65">
        <v>1</v>
      </c>
      <c r="I42" s="65">
        <v>2</v>
      </c>
      <c r="J42" s="65">
        <v>3</v>
      </c>
      <c r="K42" s="65">
        <v>0</v>
      </c>
      <c r="L42" s="65">
        <v>2</v>
      </c>
      <c r="M42" s="65">
        <v>3</v>
      </c>
      <c r="N42" s="65">
        <v>3</v>
      </c>
      <c r="O42" s="65"/>
      <c r="P42" s="65"/>
      <c r="Q42" s="65"/>
      <c r="R42" s="65"/>
      <c r="S42" s="65"/>
      <c r="T42" s="66">
        <f>SUM(E42:S42)</f>
        <v>15</v>
      </c>
      <c r="U42" s="189"/>
      <c r="V42" s="68">
        <v>0.4277777777777778</v>
      </c>
      <c r="W42" s="69" t="s">
        <v>20</v>
      </c>
      <c r="X42" s="70"/>
      <c r="Y42" s="70"/>
      <c r="Z42" s="71"/>
      <c r="AA42" s="71"/>
      <c r="AB42" s="72"/>
      <c r="AC42" s="129" t="str">
        <f>TEXT((V43-V42+0.00000000000001),"[hh].mm.ss")</f>
        <v>04.24.00</v>
      </c>
    </row>
    <row r="43" spans="1:29" ht="16.5" thickBot="1">
      <c r="A43" s="130"/>
      <c r="B43" s="113"/>
      <c r="C43" s="114"/>
      <c r="D43" s="192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7">
        <f>SUM(T40:T42)</f>
        <v>39</v>
      </c>
      <c r="U43" s="190"/>
      <c r="V43" s="131">
        <v>0.611111111111111</v>
      </c>
      <c r="W43" s="132"/>
      <c r="X43" s="133"/>
      <c r="Y43" s="133"/>
      <c r="Z43" s="134"/>
      <c r="AA43" s="133"/>
      <c r="AB43" s="135"/>
      <c r="AC43" s="136"/>
    </row>
    <row r="44" spans="1:29" ht="15.75" thickBot="1">
      <c r="A44" s="52"/>
      <c r="B44" s="62"/>
      <c r="C44" s="63"/>
      <c r="D44" s="193" t="s">
        <v>35</v>
      </c>
      <c r="E44" s="137">
        <v>2</v>
      </c>
      <c r="F44" s="78">
        <v>3</v>
      </c>
      <c r="G44" s="78">
        <v>3</v>
      </c>
      <c r="H44" s="78">
        <v>1</v>
      </c>
      <c r="I44" s="78">
        <v>1</v>
      </c>
      <c r="J44" s="78">
        <v>5</v>
      </c>
      <c r="K44" s="78">
        <v>1</v>
      </c>
      <c r="L44" s="78">
        <v>3</v>
      </c>
      <c r="M44" s="78">
        <v>5</v>
      </c>
      <c r="N44" s="78">
        <v>3</v>
      </c>
      <c r="O44" s="78"/>
      <c r="P44" s="78"/>
      <c r="Q44" s="78"/>
      <c r="R44" s="78"/>
      <c r="S44" s="78"/>
      <c r="T44" s="79">
        <f>SUM(E44:S44)</f>
        <v>27</v>
      </c>
      <c r="U44" s="188">
        <v>12</v>
      </c>
      <c r="V44" s="138"/>
      <c r="W44" s="139">
        <f>COUNTIF($E44:$S44,0)+COUNTIF($E45:$S45,0)+COUNTIF($E46:$S46,0)+COUNTIF($E47:$S47,0)</f>
        <v>4</v>
      </c>
      <c r="X44" s="139">
        <f>COUNTIF($E44:$S44,1)+COUNTIF($E45:$S45,1)+COUNTIF($E46:$S46,1)+COUNTIF($E47:$S47,1)</f>
        <v>5</v>
      </c>
      <c r="Y44" s="139">
        <f>COUNTIF($E44:$S44,2)+COUNTIF($E45:$S45,2)+COUNTIF($E46:$S46,2)+COUNTIF($E47:$S47,2)</f>
        <v>3</v>
      </c>
      <c r="Z44" s="139">
        <f>COUNTIF($E44:$S44,3)+COUNTIF($E45:$S45,3)+COUNTIF($E46:$S46,3)+COUNTIF($E47:$S47,3)</f>
        <v>13</v>
      </c>
      <c r="AA44" s="139">
        <f>COUNTIF($E44:$S44,5)+COUNTIF($E45:$S45,5)+COUNTIF($E46:$S46,5)+COUNTIF($E47:$S47,5)</f>
        <v>5</v>
      </c>
      <c r="AB44" s="140">
        <f>COUNTIF($E44:$S44,"5*")+COUNTIF($E45:$S45,"5*")+COUNTIF($E46:$S46,"5*")</f>
        <v>0</v>
      </c>
      <c r="AC44" s="141">
        <f>COUNTIF($E44:$S44,20)+COUNTIF($E45:$S45,20)+COUNTIF($E46:$S46,20)</f>
        <v>0</v>
      </c>
    </row>
    <row r="45" spans="1:29" ht="15.75" thickBot="1">
      <c r="A45" s="52">
        <v>114</v>
      </c>
      <c r="B45" s="180" t="s">
        <v>63</v>
      </c>
      <c r="C45" s="180"/>
      <c r="D45" s="179"/>
      <c r="E45" s="53">
        <v>0</v>
      </c>
      <c r="F45" s="54">
        <v>1</v>
      </c>
      <c r="G45" s="54">
        <v>2</v>
      </c>
      <c r="H45" s="54">
        <v>1</v>
      </c>
      <c r="I45" s="54">
        <v>3</v>
      </c>
      <c r="J45" s="54">
        <v>5</v>
      </c>
      <c r="K45" s="54">
        <v>3</v>
      </c>
      <c r="L45" s="54">
        <v>3</v>
      </c>
      <c r="M45" s="54">
        <v>5</v>
      </c>
      <c r="N45" s="54">
        <v>3</v>
      </c>
      <c r="O45" s="54"/>
      <c r="P45" s="54"/>
      <c r="Q45" s="54"/>
      <c r="R45" s="54"/>
      <c r="S45" s="54"/>
      <c r="T45" s="55">
        <f>SUM(E45:S45)</f>
        <v>26</v>
      </c>
      <c r="U45" s="189"/>
      <c r="V45" s="57"/>
      <c r="W45" s="58"/>
      <c r="X45" s="58"/>
      <c r="Y45" s="58"/>
      <c r="Z45" s="58"/>
      <c r="AA45" s="58"/>
      <c r="AB45" s="59"/>
      <c r="AC45" s="60"/>
    </row>
    <row r="46" spans="1:29" ht="16.5" thickBot="1">
      <c r="A46" s="61"/>
      <c r="B46" s="62"/>
      <c r="C46" s="63"/>
      <c r="D46" s="191" t="s">
        <v>80</v>
      </c>
      <c r="E46" s="64">
        <v>0</v>
      </c>
      <c r="F46" s="65">
        <v>0</v>
      </c>
      <c r="G46" s="65">
        <v>3</v>
      </c>
      <c r="H46" s="65">
        <v>0</v>
      </c>
      <c r="I46" s="65">
        <v>2</v>
      </c>
      <c r="J46" s="65">
        <v>5</v>
      </c>
      <c r="K46" s="65">
        <v>3</v>
      </c>
      <c r="L46" s="65">
        <v>3</v>
      </c>
      <c r="M46" s="65">
        <v>3</v>
      </c>
      <c r="N46" s="65">
        <v>3</v>
      </c>
      <c r="O46" s="65"/>
      <c r="P46" s="65"/>
      <c r="Q46" s="65"/>
      <c r="R46" s="65"/>
      <c r="S46" s="65"/>
      <c r="T46" s="66">
        <f>SUM(E46:S46)</f>
        <v>22</v>
      </c>
      <c r="U46" s="189"/>
      <c r="V46" s="68">
        <v>0.4354166666666666</v>
      </c>
      <c r="W46" s="69" t="s">
        <v>20</v>
      </c>
      <c r="X46" s="70"/>
      <c r="Y46" s="70"/>
      <c r="Z46" s="71"/>
      <c r="AA46" s="71"/>
      <c r="AB46" s="72"/>
      <c r="AC46" s="129" t="str">
        <f>TEXT((V47-V46+0.00000000000001),"[hh].mm.ss")</f>
        <v>04.18.00</v>
      </c>
    </row>
    <row r="47" spans="1:29" ht="16.5" thickBot="1">
      <c r="A47" s="74"/>
      <c r="B47" s="75"/>
      <c r="C47" s="76"/>
      <c r="D47" s="191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>
        <f>SUM(T44:T46)</f>
        <v>75</v>
      </c>
      <c r="U47" s="190"/>
      <c r="V47" s="81">
        <v>0.6145833333333334</v>
      </c>
      <c r="W47" s="82"/>
      <c r="X47" s="83"/>
      <c r="Y47" s="83"/>
      <c r="Z47" s="84"/>
      <c r="AA47" s="83"/>
      <c r="AB47" s="85"/>
      <c r="AC47" s="86"/>
    </row>
    <row r="48" spans="1:29" ht="15.75" thickBot="1">
      <c r="A48" s="121"/>
      <c r="B48" s="104"/>
      <c r="C48" s="105"/>
      <c r="D48" s="178" t="s">
        <v>37</v>
      </c>
      <c r="E48" s="106">
        <v>5</v>
      </c>
      <c r="F48" s="107">
        <v>0</v>
      </c>
      <c r="G48" s="107">
        <v>0</v>
      </c>
      <c r="H48" s="107">
        <v>0</v>
      </c>
      <c r="I48" s="107">
        <v>2</v>
      </c>
      <c r="J48" s="107">
        <v>5</v>
      </c>
      <c r="K48" s="107">
        <v>0</v>
      </c>
      <c r="L48" s="107">
        <v>3</v>
      </c>
      <c r="M48" s="107">
        <v>3</v>
      </c>
      <c r="N48" s="107">
        <v>0</v>
      </c>
      <c r="O48" s="107"/>
      <c r="P48" s="107"/>
      <c r="Q48" s="107"/>
      <c r="R48" s="107"/>
      <c r="S48" s="107"/>
      <c r="T48" s="108">
        <f>SUM(E48:S48)</f>
        <v>18</v>
      </c>
      <c r="U48" s="188">
        <v>4</v>
      </c>
      <c r="V48" s="122"/>
      <c r="W48" s="123">
        <f>COUNTIF($E48:$S48,0)+COUNTIF($E49:$S49,0)+COUNTIF($E50:$S50,0)+COUNTIF($E51:$S51,0)</f>
        <v>17</v>
      </c>
      <c r="X48" s="123">
        <f>COUNTIF($E48:$S48,1)+COUNTIF($E49:$S49,1)+COUNTIF($E50:$S50,1)+COUNTIF($E51:$S51,1)</f>
        <v>2</v>
      </c>
      <c r="Y48" s="123">
        <f>COUNTIF($E48:$S48,2)+COUNTIF($E49:$S49,2)+COUNTIF($E50:$S50,2)+COUNTIF($E51:$S51,2)</f>
        <v>2</v>
      </c>
      <c r="Z48" s="123">
        <f>COUNTIF($E48:$S48,3)+COUNTIF($E49:$S49,3)+COUNTIF($E50:$S50,3)+COUNTIF($E51:$S51,3)</f>
        <v>6</v>
      </c>
      <c r="AA48" s="123">
        <f>COUNTIF($E48:$S48,5)+COUNTIF($E49:$S49,5)+COUNTIF($E50:$S50,5)+COUNTIF($E51:$S51,5)</f>
        <v>3</v>
      </c>
      <c r="AB48" s="124">
        <f>COUNTIF($E48:$S48,"5*")+COUNTIF($E49:$S49,"5*")+COUNTIF($E50:$S50,"5*")</f>
        <v>0</v>
      </c>
      <c r="AC48" s="125">
        <f>COUNTIF($E48:$S48,20)+COUNTIF($E49:$S49,20)+COUNTIF($E50:$S50,20)</f>
        <v>0</v>
      </c>
    </row>
    <row r="49" spans="1:29" ht="15.75" thickBot="1">
      <c r="A49" s="126">
        <v>116</v>
      </c>
      <c r="B49" s="180" t="s">
        <v>64</v>
      </c>
      <c r="C49" s="180"/>
      <c r="D49" s="179"/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4">
        <v>3</v>
      </c>
      <c r="K49" s="54">
        <v>3</v>
      </c>
      <c r="L49" s="54">
        <v>0</v>
      </c>
      <c r="M49" s="54">
        <v>3</v>
      </c>
      <c r="N49" s="54">
        <v>0</v>
      </c>
      <c r="O49" s="54"/>
      <c r="P49" s="54"/>
      <c r="Q49" s="54"/>
      <c r="R49" s="54"/>
      <c r="S49" s="54"/>
      <c r="T49" s="55">
        <f>SUM(E49:S49)</f>
        <v>9</v>
      </c>
      <c r="U49" s="189"/>
      <c r="V49" s="57"/>
      <c r="W49" s="58"/>
      <c r="X49" s="58"/>
      <c r="Y49" s="58"/>
      <c r="Z49" s="58"/>
      <c r="AA49" s="58"/>
      <c r="AB49" s="59"/>
      <c r="AC49" s="127"/>
    </row>
    <row r="50" spans="1:29" ht="16.5" thickBot="1">
      <c r="A50" s="128"/>
      <c r="B50" s="62"/>
      <c r="C50" s="63"/>
      <c r="D50" s="191" t="s">
        <v>80</v>
      </c>
      <c r="E50" s="64">
        <v>0</v>
      </c>
      <c r="F50" s="65">
        <v>0</v>
      </c>
      <c r="G50" s="65">
        <v>1</v>
      </c>
      <c r="H50" s="65">
        <v>0</v>
      </c>
      <c r="I50" s="65">
        <v>0</v>
      </c>
      <c r="J50" s="65">
        <v>3</v>
      </c>
      <c r="K50" s="65">
        <v>0</v>
      </c>
      <c r="L50" s="65">
        <v>2</v>
      </c>
      <c r="M50" s="65">
        <v>5</v>
      </c>
      <c r="N50" s="65">
        <v>1</v>
      </c>
      <c r="O50" s="65"/>
      <c r="P50" s="65"/>
      <c r="Q50" s="65"/>
      <c r="R50" s="65"/>
      <c r="S50" s="65"/>
      <c r="T50" s="66">
        <f>SUM(E50:S50)</f>
        <v>12</v>
      </c>
      <c r="U50" s="189"/>
      <c r="V50" s="68">
        <v>0.4284722222222222</v>
      </c>
      <c r="W50" s="69" t="s">
        <v>20</v>
      </c>
      <c r="X50" s="70"/>
      <c r="Y50" s="70"/>
      <c r="Z50" s="71"/>
      <c r="AA50" s="71"/>
      <c r="AB50" s="72"/>
      <c r="AC50" s="129" t="str">
        <f>TEXT((V51-V50+0.00000000000001),"[hh].mm.ss")</f>
        <v>04.23.00</v>
      </c>
    </row>
    <row r="51" spans="1:29" ht="16.5" thickBot="1">
      <c r="A51" s="130"/>
      <c r="B51" s="113"/>
      <c r="C51" s="114"/>
      <c r="D51" s="192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>
        <f>SUM(T48:T50)</f>
        <v>39</v>
      </c>
      <c r="U51" s="190"/>
      <c r="V51" s="131">
        <v>0.611111111111111</v>
      </c>
      <c r="W51" s="132"/>
      <c r="X51" s="133"/>
      <c r="Y51" s="133"/>
      <c r="Z51" s="134"/>
      <c r="AA51" s="133"/>
      <c r="AB51" s="135"/>
      <c r="AC51" s="136"/>
    </row>
    <row r="52" spans="1:29" ht="15.75" thickBot="1">
      <c r="A52" s="121"/>
      <c r="B52" s="104"/>
      <c r="C52" s="105"/>
      <c r="D52" s="178" t="s">
        <v>35</v>
      </c>
      <c r="E52" s="106">
        <v>0</v>
      </c>
      <c r="F52" s="107">
        <v>1</v>
      </c>
      <c r="G52" s="107">
        <v>3</v>
      </c>
      <c r="H52" s="107">
        <v>0</v>
      </c>
      <c r="I52" s="107">
        <v>3</v>
      </c>
      <c r="J52" s="107">
        <v>5</v>
      </c>
      <c r="K52" s="107">
        <v>3</v>
      </c>
      <c r="L52" s="107">
        <v>3</v>
      </c>
      <c r="M52" s="107">
        <v>3</v>
      </c>
      <c r="N52" s="107">
        <v>1</v>
      </c>
      <c r="O52" s="107"/>
      <c r="P52" s="107"/>
      <c r="Q52" s="107"/>
      <c r="R52" s="107"/>
      <c r="S52" s="107"/>
      <c r="T52" s="108">
        <f>SUM(E52:S52)</f>
        <v>22</v>
      </c>
      <c r="U52" s="188">
        <v>10</v>
      </c>
      <c r="V52" s="122"/>
      <c r="W52" s="123">
        <f>COUNTIF($E52:$S52,0)+COUNTIF($E53:$S53,0)+COUNTIF($E54:$S54,0)+COUNTIF($E55:$S55,0)</f>
        <v>7</v>
      </c>
      <c r="X52" s="123">
        <f>COUNTIF($E52:$S52,1)+COUNTIF($E53:$S53,1)+COUNTIF($E54:$S54,1)+COUNTIF($E55:$S55,1)</f>
        <v>6</v>
      </c>
      <c r="Y52" s="123">
        <f>COUNTIF($E52:$S52,2)+COUNTIF($E53:$S53,2)+COUNTIF($E54:$S54,2)+COUNTIF($E55:$S55,2)</f>
        <v>3</v>
      </c>
      <c r="Z52" s="123">
        <f>COUNTIF($E52:$S52,3)+COUNTIF($E53:$S53,3)+COUNTIF($E54:$S54,3)+COUNTIF($E55:$S55,3)</f>
        <v>9</v>
      </c>
      <c r="AA52" s="123">
        <f>COUNTIF($E52:$S52,5)+COUNTIF($E53:$S53,5)+COUNTIF($E54:$S54,5)+COUNTIF($E55:$S55,5)</f>
        <v>5</v>
      </c>
      <c r="AB52" s="124">
        <f>COUNTIF($E52:$S52,"5*")+COUNTIF($E53:$S53,"5*")+COUNTIF($E54:$S54,"5*")</f>
        <v>0</v>
      </c>
      <c r="AC52" s="125">
        <f>COUNTIF($E52:$S52,20)+COUNTIF($E53:$S53,20)+COUNTIF($E54:$S54,20)</f>
        <v>0</v>
      </c>
    </row>
    <row r="53" spans="1:29" ht="15.75" thickBot="1">
      <c r="A53" s="126">
        <v>117</v>
      </c>
      <c r="B53" s="180" t="s">
        <v>74</v>
      </c>
      <c r="C53" s="180"/>
      <c r="D53" s="179"/>
      <c r="E53" s="53">
        <v>5</v>
      </c>
      <c r="F53" s="54">
        <v>2</v>
      </c>
      <c r="G53" s="54">
        <v>0</v>
      </c>
      <c r="H53" s="54">
        <v>1</v>
      </c>
      <c r="I53" s="54">
        <v>0</v>
      </c>
      <c r="J53" s="54">
        <v>5</v>
      </c>
      <c r="K53" s="54">
        <v>2</v>
      </c>
      <c r="L53" s="54">
        <v>1</v>
      </c>
      <c r="M53" s="54">
        <v>3</v>
      </c>
      <c r="N53" s="54">
        <v>2</v>
      </c>
      <c r="O53" s="54"/>
      <c r="P53" s="54"/>
      <c r="Q53" s="54"/>
      <c r="R53" s="54"/>
      <c r="S53" s="54"/>
      <c r="T53" s="55">
        <f>SUM(E53:S53)</f>
        <v>21</v>
      </c>
      <c r="U53" s="189"/>
      <c r="V53" s="57"/>
      <c r="W53" s="58"/>
      <c r="X53" s="58"/>
      <c r="Y53" s="58"/>
      <c r="Z53" s="58"/>
      <c r="AA53" s="58"/>
      <c r="AB53" s="59"/>
      <c r="AC53" s="127"/>
    </row>
    <row r="54" spans="1:29" ht="16.5" thickBot="1">
      <c r="A54" s="128"/>
      <c r="B54" s="62"/>
      <c r="C54" s="63"/>
      <c r="D54" s="191" t="s">
        <v>82</v>
      </c>
      <c r="E54" s="64">
        <v>0</v>
      </c>
      <c r="F54" s="65">
        <v>3</v>
      </c>
      <c r="G54" s="65">
        <v>1</v>
      </c>
      <c r="H54" s="65">
        <v>0</v>
      </c>
      <c r="I54" s="65">
        <v>0</v>
      </c>
      <c r="J54" s="65">
        <v>5</v>
      </c>
      <c r="K54" s="65">
        <v>1</v>
      </c>
      <c r="L54" s="65">
        <v>3</v>
      </c>
      <c r="M54" s="65">
        <v>5</v>
      </c>
      <c r="N54" s="65">
        <v>3</v>
      </c>
      <c r="O54" s="65"/>
      <c r="P54" s="65"/>
      <c r="Q54" s="65"/>
      <c r="R54" s="65"/>
      <c r="S54" s="65"/>
      <c r="T54" s="66">
        <f>SUM(E54:S54)</f>
        <v>21</v>
      </c>
      <c r="U54" s="189"/>
      <c r="V54" s="68">
        <v>0.4291666666666667</v>
      </c>
      <c r="W54" s="69" t="s">
        <v>20</v>
      </c>
      <c r="X54" s="70"/>
      <c r="Y54" s="70"/>
      <c r="Z54" s="71"/>
      <c r="AA54" s="71"/>
      <c r="AB54" s="72"/>
      <c r="AC54" s="129" t="str">
        <f>TEXT((V55-V54+0.00000000000001),"[hh].mm.ss")</f>
        <v>04.24.00</v>
      </c>
    </row>
    <row r="55" spans="1:29" ht="16.5" thickBot="1">
      <c r="A55" s="130"/>
      <c r="B55" s="113"/>
      <c r="C55" s="114"/>
      <c r="D55" s="192"/>
      <c r="E55" s="115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7">
        <f>SUM(T52:T54)</f>
        <v>64</v>
      </c>
      <c r="U55" s="190"/>
      <c r="V55" s="131">
        <v>0.6124999999999999</v>
      </c>
      <c r="W55" s="132"/>
      <c r="X55" s="133"/>
      <c r="Y55" s="133"/>
      <c r="Z55" s="134"/>
      <c r="AA55" s="133"/>
      <c r="AB55" s="135"/>
      <c r="AC55" s="136"/>
    </row>
  </sheetData>
  <sheetProtection selectLockedCells="1" selectUnlockedCells="1"/>
  <mergeCells count="54">
    <mergeCell ref="U40:U43"/>
    <mergeCell ref="U44:U47"/>
    <mergeCell ref="U48:U51"/>
    <mergeCell ref="U52:U55"/>
    <mergeCell ref="U8:U11"/>
    <mergeCell ref="U12:U15"/>
    <mergeCell ref="U16:U19"/>
    <mergeCell ref="U20:U23"/>
    <mergeCell ref="U24:U27"/>
    <mergeCell ref="U28:U31"/>
    <mergeCell ref="U32:U35"/>
    <mergeCell ref="U36:U39"/>
    <mergeCell ref="A3:AB3"/>
    <mergeCell ref="W6:AC6"/>
    <mergeCell ref="D8:D9"/>
    <mergeCell ref="B9:C9"/>
    <mergeCell ref="A1:C1"/>
    <mergeCell ref="D1:S1"/>
    <mergeCell ref="A2:C2"/>
    <mergeCell ref="D2:S2"/>
    <mergeCell ref="D16:D17"/>
    <mergeCell ref="B17:C17"/>
    <mergeCell ref="D18:D19"/>
    <mergeCell ref="D20:D21"/>
    <mergeCell ref="B21:C21"/>
    <mergeCell ref="D10:D11"/>
    <mergeCell ref="D12:D13"/>
    <mergeCell ref="B13:C13"/>
    <mergeCell ref="D14:D15"/>
    <mergeCell ref="D36:D37"/>
    <mergeCell ref="B37:C37"/>
    <mergeCell ref="D22:D23"/>
    <mergeCell ref="D24:D25"/>
    <mergeCell ref="B25:C25"/>
    <mergeCell ref="D26:D27"/>
    <mergeCell ref="D32:D33"/>
    <mergeCell ref="B33:C33"/>
    <mergeCell ref="D34:D35"/>
    <mergeCell ref="D28:D29"/>
    <mergeCell ref="B29:C29"/>
    <mergeCell ref="D30:D31"/>
    <mergeCell ref="D40:D41"/>
    <mergeCell ref="B41:C41"/>
    <mergeCell ref="D42:D43"/>
    <mergeCell ref="D44:D45"/>
    <mergeCell ref="B45:C45"/>
    <mergeCell ref="D38:D39"/>
    <mergeCell ref="D46:D47"/>
    <mergeCell ref="D52:D53"/>
    <mergeCell ref="B53:C53"/>
    <mergeCell ref="D54:D55"/>
    <mergeCell ref="D48:D49"/>
    <mergeCell ref="B49:C49"/>
    <mergeCell ref="D50:D51"/>
  </mergeCells>
  <printOptions/>
  <pageMargins left="0.4722222222222222" right="0.2763888888888889" top="0.25069444444444444" bottom="0.18958333333333333" header="0.5118055555555555" footer="0.5118055555555555"/>
  <pageSetup fitToHeight="2" horizontalDpi="300" verticalDpi="300" orientation="landscape" paperSize="9" scale="72" r:id="rId2"/>
  <rowBreaks count="1" manualBreakCount="1">
    <brk id="47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7.00390625" style="0" customWidth="1"/>
    <col min="5" max="19" width="4.625" style="0" customWidth="1"/>
    <col min="21" max="21" width="6.375" style="0" customWidth="1"/>
    <col min="22" max="22" width="9.7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32</v>
      </c>
      <c r="B1" s="184"/>
      <c r="C1" s="184"/>
      <c r="D1" s="185" t="s">
        <v>48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>
      <c r="A2" s="186" t="s">
        <v>79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70"/>
      <c r="AC2" s="171" t="s">
        <v>25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72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6.5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41763</v>
      </c>
      <c r="W5" s="19"/>
      <c r="X5" s="19"/>
      <c r="Y5" s="19"/>
      <c r="Z5" s="17"/>
      <c r="AA5" s="20"/>
      <c r="AB5" s="21"/>
      <c r="AC5" s="22"/>
    </row>
    <row r="6" spans="1:29" ht="15.75" thickBot="1">
      <c r="A6" s="142" t="s">
        <v>30</v>
      </c>
      <c r="B6" s="97" t="s">
        <v>9</v>
      </c>
      <c r="C6" s="33"/>
      <c r="D6" s="33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97" t="s">
        <v>26</v>
      </c>
      <c r="B7" s="31" t="s">
        <v>14</v>
      </c>
      <c r="C7" s="76"/>
      <c r="D7" s="26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76</v>
      </c>
      <c r="V7" s="36" t="s">
        <v>77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198">
        <v>200</v>
      </c>
      <c r="B8" s="42"/>
      <c r="C8" s="43"/>
      <c r="D8" s="179" t="s">
        <v>35</v>
      </c>
      <c r="E8" s="44">
        <v>0</v>
      </c>
      <c r="F8" s="45">
        <v>1</v>
      </c>
      <c r="G8" s="45">
        <v>1</v>
      </c>
      <c r="H8" s="45">
        <v>1</v>
      </c>
      <c r="I8" s="45">
        <v>0</v>
      </c>
      <c r="J8" s="45">
        <v>1</v>
      </c>
      <c r="K8" s="45">
        <v>3</v>
      </c>
      <c r="L8" s="45">
        <v>1</v>
      </c>
      <c r="M8" s="45">
        <v>1</v>
      </c>
      <c r="N8" s="45">
        <v>0</v>
      </c>
      <c r="O8" s="45"/>
      <c r="P8" s="45"/>
      <c r="Q8" s="45"/>
      <c r="R8" s="45"/>
      <c r="S8" s="45"/>
      <c r="T8" s="46">
        <f>SUM(E8:S8)</f>
        <v>9</v>
      </c>
      <c r="U8" s="188">
        <v>3</v>
      </c>
      <c r="V8" s="48"/>
      <c r="W8" s="49">
        <f>COUNTIF($E8:$S8,0)+COUNTIF($E9:$S9,0)+COUNTIF($E10:$S10,0)+COUNTIF($E11:$S11,0)</f>
        <v>9</v>
      </c>
      <c r="X8" s="49">
        <f>COUNTIF($E8:$S8,1)+COUNTIF($E9:$S9,1)+COUNTIF($E10:$S10,1)+COUNTIF($E11:$S11,1)</f>
        <v>10</v>
      </c>
      <c r="Y8" s="49">
        <f>COUNTIF($E8:$S8,2)+COUNTIF($E9:$S9,2)+COUNTIF($E10:$S10,2)+COUNTIF($E11:$S11,2)</f>
        <v>5</v>
      </c>
      <c r="Z8" s="49">
        <f>COUNTIF($E8:$S8,3)+COUNTIF($E9:$S9,3)+COUNTIF($E10:$S10,3)+COUNTIF($E11:$S11,3)</f>
        <v>6</v>
      </c>
      <c r="AA8" s="49">
        <f>COUNTIF($E8:$S8,5)+COUNTIF($E9:$S9,5)+COUNTIF($E10:$S10,5)+COUNTIF($E11:$S11,5)</f>
        <v>0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198"/>
      <c r="B9" s="180" t="s">
        <v>42</v>
      </c>
      <c r="C9" s="180"/>
      <c r="D9" s="179"/>
      <c r="E9" s="53">
        <v>2</v>
      </c>
      <c r="F9" s="54">
        <v>3</v>
      </c>
      <c r="G9" s="54">
        <v>1</v>
      </c>
      <c r="H9" s="54">
        <v>0</v>
      </c>
      <c r="I9" s="54">
        <v>1</v>
      </c>
      <c r="J9" s="54">
        <v>2</v>
      </c>
      <c r="K9" s="54">
        <v>3</v>
      </c>
      <c r="L9" s="54">
        <v>1</v>
      </c>
      <c r="M9" s="54">
        <v>2</v>
      </c>
      <c r="N9" s="54">
        <v>0</v>
      </c>
      <c r="O9" s="54"/>
      <c r="P9" s="54"/>
      <c r="Q9" s="54"/>
      <c r="R9" s="54"/>
      <c r="S9" s="54"/>
      <c r="T9" s="55">
        <f>SUM(E9:S9)</f>
        <v>15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99"/>
      <c r="B10" s="62"/>
      <c r="C10" s="63"/>
      <c r="D10" s="191" t="s">
        <v>80</v>
      </c>
      <c r="E10" s="64">
        <v>3</v>
      </c>
      <c r="F10" s="65">
        <v>1</v>
      </c>
      <c r="G10" s="65">
        <v>0</v>
      </c>
      <c r="H10" s="65">
        <v>0</v>
      </c>
      <c r="I10" s="65">
        <v>3</v>
      </c>
      <c r="J10" s="65">
        <v>2</v>
      </c>
      <c r="K10" s="65">
        <v>0</v>
      </c>
      <c r="L10" s="65">
        <v>2</v>
      </c>
      <c r="M10" s="65">
        <v>3</v>
      </c>
      <c r="N10" s="65">
        <v>0</v>
      </c>
      <c r="O10" s="65"/>
      <c r="P10" s="65"/>
      <c r="Q10" s="65"/>
      <c r="R10" s="65"/>
      <c r="S10" s="65"/>
      <c r="T10" s="66">
        <f>SUM(E10:S10)</f>
        <v>14</v>
      </c>
      <c r="U10" s="189"/>
      <c r="V10" s="68">
        <v>0.4166666666666667</v>
      </c>
      <c r="W10" s="69" t="s">
        <v>20</v>
      </c>
      <c r="X10" s="70"/>
      <c r="Y10" s="70"/>
      <c r="Z10" s="71"/>
      <c r="AA10" s="71"/>
      <c r="AB10" s="72"/>
      <c r="AC10" s="129" t="str">
        <f>TEXT((V11-V10+0.00000000000001),"[hh].mm.ss")</f>
        <v>03.19.00</v>
      </c>
    </row>
    <row r="11" spans="1:29" ht="16.5" thickBot="1">
      <c r="A11" s="100"/>
      <c r="B11" s="75"/>
      <c r="C11" s="76"/>
      <c r="D11" s="19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>
        <f>SUM(T8:T10)</f>
        <v>38</v>
      </c>
      <c r="U11" s="190"/>
      <c r="V11" s="81">
        <v>0.5548611111111111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198">
        <v>204</v>
      </c>
      <c r="B12" s="42"/>
      <c r="C12" s="43"/>
      <c r="D12" s="179" t="s">
        <v>44</v>
      </c>
      <c r="E12" s="44">
        <v>5</v>
      </c>
      <c r="F12" s="45">
        <v>1</v>
      </c>
      <c r="G12" s="45">
        <v>0</v>
      </c>
      <c r="H12" s="45">
        <v>0</v>
      </c>
      <c r="I12" s="45">
        <v>2</v>
      </c>
      <c r="J12" s="45">
        <v>2</v>
      </c>
      <c r="K12" s="45">
        <v>3</v>
      </c>
      <c r="L12" s="45">
        <v>0</v>
      </c>
      <c r="M12" s="45">
        <v>1</v>
      </c>
      <c r="N12" s="45">
        <v>0</v>
      </c>
      <c r="O12" s="45"/>
      <c r="P12" s="45"/>
      <c r="Q12" s="45"/>
      <c r="R12" s="45"/>
      <c r="S12" s="45"/>
      <c r="T12" s="46">
        <f>SUM(E12:S12)</f>
        <v>14</v>
      </c>
      <c r="U12" s="188">
        <v>2</v>
      </c>
      <c r="V12" s="48"/>
      <c r="W12" s="49">
        <f>COUNTIF($E12:$S12,0)+COUNTIF($E13:$S13,0)+COUNTIF($E14:$S14,0)+COUNTIF($E15:$S15,0)</f>
        <v>18</v>
      </c>
      <c r="X12" s="49">
        <f>COUNTIF($E12:$S12,1)+COUNTIF($E13:$S13,1)+COUNTIF($E14:$S14,1)+COUNTIF($E15:$S15,1)</f>
        <v>3</v>
      </c>
      <c r="Y12" s="49">
        <f>COUNTIF($E12:$S12,2)+COUNTIF($E13:$S13,2)+COUNTIF($E14:$S14,2)+COUNTIF($E15:$S15,2)</f>
        <v>5</v>
      </c>
      <c r="Z12" s="49">
        <f>COUNTIF($E12:$S12,3)+COUNTIF($E13:$S13,3)+COUNTIF($E14:$S14,3)+COUNTIF($E15:$S15,3)</f>
        <v>3</v>
      </c>
      <c r="AA12" s="49">
        <f>COUNTIF($E12:$S12,5)+COUNTIF($E13:$S13,5)+COUNTIF($E14:$S14,5)+COUNTIF($E15:$S15,5)</f>
        <v>1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198"/>
      <c r="B13" s="180" t="s">
        <v>49</v>
      </c>
      <c r="C13" s="180"/>
      <c r="D13" s="179"/>
      <c r="E13" s="53">
        <v>0</v>
      </c>
      <c r="F13" s="54">
        <v>0</v>
      </c>
      <c r="G13" s="54">
        <v>0</v>
      </c>
      <c r="H13" s="54">
        <v>0</v>
      </c>
      <c r="I13" s="54">
        <v>2</v>
      </c>
      <c r="J13" s="54">
        <v>0</v>
      </c>
      <c r="K13" s="54">
        <v>0</v>
      </c>
      <c r="L13" s="54">
        <v>1</v>
      </c>
      <c r="M13" s="54">
        <v>3</v>
      </c>
      <c r="N13" s="54">
        <v>0</v>
      </c>
      <c r="O13" s="54"/>
      <c r="P13" s="54"/>
      <c r="Q13" s="54"/>
      <c r="R13" s="54"/>
      <c r="S13" s="54"/>
      <c r="T13" s="55">
        <f>SUM(E13:S13)</f>
        <v>6</v>
      </c>
      <c r="U13" s="189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99"/>
      <c r="B14" s="62"/>
      <c r="C14" s="63"/>
      <c r="D14" s="191" t="s">
        <v>80</v>
      </c>
      <c r="E14" s="64">
        <v>2</v>
      </c>
      <c r="F14" s="65">
        <v>0</v>
      </c>
      <c r="G14" s="65">
        <v>0</v>
      </c>
      <c r="H14" s="65">
        <v>0</v>
      </c>
      <c r="I14" s="65">
        <v>2</v>
      </c>
      <c r="J14" s="65">
        <v>0</v>
      </c>
      <c r="K14" s="65">
        <v>0</v>
      </c>
      <c r="L14" s="65">
        <v>0</v>
      </c>
      <c r="M14" s="65">
        <v>3</v>
      </c>
      <c r="N14" s="65">
        <v>0</v>
      </c>
      <c r="O14" s="65"/>
      <c r="P14" s="65"/>
      <c r="Q14" s="65"/>
      <c r="R14" s="65"/>
      <c r="S14" s="65"/>
      <c r="T14" s="66">
        <f>SUM(E14:S14)</f>
        <v>7</v>
      </c>
      <c r="U14" s="189"/>
      <c r="V14" s="68">
        <v>0.4173611111111111</v>
      </c>
      <c r="W14" s="69" t="s">
        <v>20</v>
      </c>
      <c r="X14" s="70"/>
      <c r="Y14" s="70"/>
      <c r="Z14" s="71"/>
      <c r="AA14" s="71"/>
      <c r="AB14" s="72"/>
      <c r="AC14" s="129" t="str">
        <f>TEXT((V15-V14+0.00000000000001),"[hh].mm.ss")</f>
        <v>04.14.00</v>
      </c>
    </row>
    <row r="15" spans="1:29" ht="16.5" thickBot="1">
      <c r="A15" s="100"/>
      <c r="B15" s="75"/>
      <c r="C15" s="76"/>
      <c r="D15" s="191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>
        <f>SUM(T12:T14)</f>
        <v>27</v>
      </c>
      <c r="U15" s="190"/>
      <c r="V15" s="81">
        <v>0.59375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198">
        <v>205</v>
      </c>
      <c r="B16" s="42"/>
      <c r="C16" s="43"/>
      <c r="D16" s="179" t="s">
        <v>44</v>
      </c>
      <c r="E16" s="44">
        <v>5</v>
      </c>
      <c r="F16" s="45">
        <v>5</v>
      </c>
      <c r="G16" s="45">
        <v>3</v>
      </c>
      <c r="H16" s="45">
        <v>3</v>
      </c>
      <c r="I16" s="45">
        <v>3</v>
      </c>
      <c r="J16" s="45">
        <v>5</v>
      </c>
      <c r="K16" s="45">
        <v>5</v>
      </c>
      <c r="L16" s="45">
        <v>5</v>
      </c>
      <c r="M16" s="45">
        <v>5</v>
      </c>
      <c r="N16" s="45">
        <v>3</v>
      </c>
      <c r="O16" s="45"/>
      <c r="P16" s="45"/>
      <c r="Q16" s="45"/>
      <c r="R16" s="45"/>
      <c r="S16" s="45"/>
      <c r="T16" s="46">
        <f>SUM(E16:S16)</f>
        <v>42</v>
      </c>
      <c r="U16" s="188">
        <v>8</v>
      </c>
      <c r="V16" s="48"/>
      <c r="W16" s="49">
        <f>COUNTIF($E16:$S16,0)+COUNTIF($E17:$S17,0)+COUNTIF($E18:$S18,0)+COUNTIF($E19:$S19,0)</f>
        <v>0</v>
      </c>
      <c r="X16" s="49">
        <f>COUNTIF($E16:$S16,1)+COUNTIF($E17:$S17,1)+COUNTIF($E18:$S18,1)+COUNTIF($E19:$S19,1)</f>
        <v>1</v>
      </c>
      <c r="Y16" s="49">
        <f>COUNTIF($E16:$S16,2)+COUNTIF($E17:$S17,2)+COUNTIF($E18:$S18,2)+COUNTIF($E19:$S19,2)</f>
        <v>1</v>
      </c>
      <c r="Z16" s="49">
        <f>COUNTIF($E16:$S16,3)+COUNTIF($E17:$S17,3)+COUNTIF($E18:$S18,3)+COUNTIF($E19:$S19,3)</f>
        <v>8</v>
      </c>
      <c r="AA16" s="49">
        <f>COUNTIF($E16:$S16,5)+COUNTIF($E17:$S17,5)+COUNTIF($E18:$S18,5)+COUNTIF($E19:$S19,5)</f>
        <v>20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">
      <c r="A17" s="198"/>
      <c r="B17" s="180" t="s">
        <v>50</v>
      </c>
      <c r="C17" s="180"/>
      <c r="D17" s="179"/>
      <c r="E17" s="53">
        <v>5</v>
      </c>
      <c r="F17" s="54">
        <v>5</v>
      </c>
      <c r="G17" s="54">
        <v>2</v>
      </c>
      <c r="H17" s="54">
        <v>3</v>
      </c>
      <c r="I17" s="54">
        <v>3</v>
      </c>
      <c r="J17" s="54">
        <v>5</v>
      </c>
      <c r="K17" s="54">
        <v>5</v>
      </c>
      <c r="L17" s="54">
        <v>5</v>
      </c>
      <c r="M17" s="54">
        <v>5</v>
      </c>
      <c r="N17" s="54">
        <v>5</v>
      </c>
      <c r="O17" s="54"/>
      <c r="P17" s="54"/>
      <c r="Q17" s="54"/>
      <c r="R17" s="54"/>
      <c r="S17" s="54"/>
      <c r="T17" s="55">
        <f>SUM(E17:S17)</f>
        <v>43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5.75">
      <c r="A18" s="99"/>
      <c r="B18" s="62"/>
      <c r="C18" s="63"/>
      <c r="D18" s="191" t="s">
        <v>81</v>
      </c>
      <c r="E18" s="64">
        <v>5</v>
      </c>
      <c r="F18" s="65">
        <v>5</v>
      </c>
      <c r="G18" s="65">
        <v>5</v>
      </c>
      <c r="H18" s="65">
        <v>1</v>
      </c>
      <c r="I18" s="65">
        <v>3</v>
      </c>
      <c r="J18" s="65">
        <v>5</v>
      </c>
      <c r="K18" s="65">
        <v>5</v>
      </c>
      <c r="L18" s="65">
        <v>5</v>
      </c>
      <c r="M18" s="65">
        <v>5</v>
      </c>
      <c r="N18" s="65">
        <v>3</v>
      </c>
      <c r="O18" s="65"/>
      <c r="P18" s="65"/>
      <c r="Q18" s="65"/>
      <c r="R18" s="65"/>
      <c r="S18" s="65"/>
      <c r="T18" s="66">
        <f>SUM(E18:S18)</f>
        <v>42</v>
      </c>
      <c r="U18" s="189"/>
      <c r="V18" s="68">
        <v>0.41805555555555557</v>
      </c>
      <c r="W18" s="69" t="s">
        <v>20</v>
      </c>
      <c r="X18" s="70"/>
      <c r="Y18" s="70"/>
      <c r="Z18" s="71"/>
      <c r="AA18" s="71"/>
      <c r="AB18" s="72"/>
      <c r="AC18" s="129" t="str">
        <f>TEXT((V19-V18+0.00000000000001),"[hh].mm.ss")</f>
        <v>04.22.00</v>
      </c>
    </row>
    <row r="19" spans="1:29" ht="16.5" thickBot="1">
      <c r="A19" s="100"/>
      <c r="B19" s="75"/>
      <c r="C19" s="76"/>
      <c r="D19" s="191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>
        <f>SUM(T16:T18)</f>
        <v>127</v>
      </c>
      <c r="U19" s="190"/>
      <c r="V19" s="91">
        <v>0.6</v>
      </c>
      <c r="W19" s="82"/>
      <c r="X19" s="83"/>
      <c r="Y19" s="83"/>
      <c r="Z19" s="84"/>
      <c r="AA19" s="83"/>
      <c r="AB19" s="85"/>
      <c r="AC19" s="86"/>
    </row>
    <row r="20" spans="1:29" ht="15.75" thickBot="1">
      <c r="A20" s="198">
        <v>206</v>
      </c>
      <c r="B20" s="42"/>
      <c r="C20" s="43"/>
      <c r="D20" s="179" t="s">
        <v>52</v>
      </c>
      <c r="E20" s="44">
        <v>0</v>
      </c>
      <c r="F20" s="45">
        <v>0</v>
      </c>
      <c r="G20" s="45">
        <v>0</v>
      </c>
      <c r="H20" s="45">
        <v>0</v>
      </c>
      <c r="I20" s="45">
        <v>1</v>
      </c>
      <c r="J20" s="45">
        <v>0</v>
      </c>
      <c r="K20" s="45">
        <v>0</v>
      </c>
      <c r="L20" s="45">
        <v>0</v>
      </c>
      <c r="M20" s="45">
        <v>3</v>
      </c>
      <c r="N20" s="45">
        <v>0</v>
      </c>
      <c r="O20" s="45"/>
      <c r="P20" s="45"/>
      <c r="Q20" s="45"/>
      <c r="R20" s="45"/>
      <c r="S20" s="45"/>
      <c r="T20" s="46">
        <f>SUM(E20:S20)</f>
        <v>4</v>
      </c>
      <c r="U20" s="188">
        <v>1</v>
      </c>
      <c r="V20" s="48"/>
      <c r="W20" s="49">
        <f>COUNTIF($E20:$S20,0)+COUNTIF($E21:$S21,0)+COUNTIF($E22:$S22,0)+COUNTIF($E23:$S23,0)</f>
        <v>20</v>
      </c>
      <c r="X20" s="49">
        <f>COUNTIF($E20:$S20,1)+COUNTIF($E21:$S21,1)+COUNTIF($E22:$S22,1)+COUNTIF($E23:$S23,1)</f>
        <v>4</v>
      </c>
      <c r="Y20" s="49">
        <f>COUNTIF($E20:$S20,2)+COUNTIF($E21:$S21,2)+COUNTIF($E22:$S22,2)+COUNTIF($E23:$S23,2)</f>
        <v>0</v>
      </c>
      <c r="Z20" s="49">
        <f>COUNTIF($E20:$S20,3)+COUNTIF($E21:$S21,3)+COUNTIF($E22:$S22,3)+COUNTIF($E23:$S23,3)</f>
        <v>4</v>
      </c>
      <c r="AA20" s="49">
        <f>COUNTIF($E20:$S20,5)+COUNTIF($E21:$S21,5)+COUNTIF($E22:$S22,5)+COUNTIF($E23:$S23,5)</f>
        <v>2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198"/>
      <c r="B21" s="180" t="s">
        <v>51</v>
      </c>
      <c r="C21" s="180"/>
      <c r="D21" s="179"/>
      <c r="E21" s="53">
        <v>5</v>
      </c>
      <c r="F21" s="54">
        <v>1</v>
      </c>
      <c r="G21" s="54">
        <v>0</v>
      </c>
      <c r="H21" s="54">
        <v>0</v>
      </c>
      <c r="I21" s="54">
        <v>3</v>
      </c>
      <c r="J21" s="54">
        <v>0</v>
      </c>
      <c r="K21" s="54">
        <v>0</v>
      </c>
      <c r="L21" s="54">
        <v>0</v>
      </c>
      <c r="M21" s="54">
        <v>3</v>
      </c>
      <c r="N21" s="54">
        <v>0</v>
      </c>
      <c r="O21" s="54"/>
      <c r="P21" s="54"/>
      <c r="Q21" s="54"/>
      <c r="R21" s="54"/>
      <c r="S21" s="54"/>
      <c r="T21" s="55">
        <f>SUM(E21:S21)</f>
        <v>12</v>
      </c>
      <c r="U21" s="189"/>
      <c r="V21" s="57"/>
      <c r="W21" s="58"/>
      <c r="X21" s="58"/>
      <c r="Y21" s="58"/>
      <c r="Z21" s="58"/>
      <c r="AA21" s="58"/>
      <c r="AB21" s="59"/>
      <c r="AC21" s="60"/>
    </row>
    <row r="22" spans="1:29" ht="16.5" thickBot="1">
      <c r="A22" s="99"/>
      <c r="B22" s="62"/>
      <c r="C22" s="63"/>
      <c r="D22" s="191" t="s">
        <v>82</v>
      </c>
      <c r="E22" s="64">
        <v>1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  <c r="K22" s="65">
        <v>3</v>
      </c>
      <c r="L22" s="65">
        <v>0</v>
      </c>
      <c r="M22" s="65">
        <v>5</v>
      </c>
      <c r="N22" s="65">
        <v>0</v>
      </c>
      <c r="O22" s="65"/>
      <c r="P22" s="65"/>
      <c r="Q22" s="65"/>
      <c r="R22" s="65"/>
      <c r="S22" s="65"/>
      <c r="T22" s="66">
        <f>SUM(E22:S22)</f>
        <v>10</v>
      </c>
      <c r="U22" s="189"/>
      <c r="V22" s="68">
        <v>0.41875</v>
      </c>
      <c r="W22" s="69" t="s">
        <v>20</v>
      </c>
      <c r="X22" s="70"/>
      <c r="Y22" s="70"/>
      <c r="Z22" s="71"/>
      <c r="AA22" s="71"/>
      <c r="AB22" s="72"/>
      <c r="AC22" s="129" t="str">
        <f>TEXT((V23-V22+0.00000000000001),"[hh].mm.ss")</f>
        <v>04.04.00</v>
      </c>
    </row>
    <row r="23" spans="1:29" ht="16.5" thickBot="1">
      <c r="A23" s="100"/>
      <c r="B23" s="75"/>
      <c r="C23" s="76"/>
      <c r="D23" s="191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>
        <f>SUM(T20:T22)</f>
        <v>26</v>
      </c>
      <c r="U23" s="190"/>
      <c r="V23" s="81">
        <v>0.5881944444444445</v>
      </c>
      <c r="W23" s="82"/>
      <c r="X23" s="83"/>
      <c r="Y23" s="83"/>
      <c r="Z23" s="84"/>
      <c r="AA23" s="83"/>
      <c r="AB23" s="85"/>
      <c r="AC23" s="86"/>
    </row>
    <row r="24" spans="1:29" ht="15.75" thickBot="1">
      <c r="A24" s="198">
        <v>208</v>
      </c>
      <c r="B24" s="42"/>
      <c r="C24" s="43"/>
      <c r="D24" s="179" t="s">
        <v>35</v>
      </c>
      <c r="E24" s="44">
        <v>1</v>
      </c>
      <c r="F24" s="45">
        <v>1</v>
      </c>
      <c r="G24" s="45">
        <v>0</v>
      </c>
      <c r="H24" s="45">
        <v>0</v>
      </c>
      <c r="I24" s="45">
        <v>3</v>
      </c>
      <c r="J24" s="45">
        <v>2</v>
      </c>
      <c r="K24" s="45">
        <v>1</v>
      </c>
      <c r="L24" s="45">
        <v>1</v>
      </c>
      <c r="M24" s="45">
        <v>5</v>
      </c>
      <c r="N24" s="45">
        <v>0</v>
      </c>
      <c r="O24" s="45"/>
      <c r="P24" s="45"/>
      <c r="Q24" s="45"/>
      <c r="R24" s="45"/>
      <c r="S24" s="45"/>
      <c r="T24" s="46">
        <f>SUM(E24:S24)</f>
        <v>14</v>
      </c>
      <c r="U24" s="188">
        <v>5</v>
      </c>
      <c r="V24" s="48"/>
      <c r="W24" s="49">
        <f>COUNTIF($E24:$S24,0)+COUNTIF($E25:$S25,0)+COUNTIF($E26:$S26,0)+COUNTIF($E27:$S27,0)</f>
        <v>10</v>
      </c>
      <c r="X24" s="49">
        <f>COUNTIF($E24:$S24,1)+COUNTIF($E25:$S25,1)+COUNTIF($E26:$S26,1)+COUNTIF($E27:$S27,1)</f>
        <v>6</v>
      </c>
      <c r="Y24" s="49">
        <f>COUNTIF($E24:$S24,2)+COUNTIF($E25:$S25,2)+COUNTIF($E26:$S26,2)+COUNTIF($E27:$S27,2)</f>
        <v>3</v>
      </c>
      <c r="Z24" s="49">
        <f>COUNTIF($E24:$S24,3)+COUNTIF($E25:$S25,3)+COUNTIF($E26:$S26,3)+COUNTIF($E27:$S27,3)</f>
        <v>7</v>
      </c>
      <c r="AA24" s="49">
        <f>COUNTIF($E24:$S24,5)+COUNTIF($E25:$S25,5)+COUNTIF($E26:$S26,5)+COUNTIF($E27:$S27,5)</f>
        <v>4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.75" thickBot="1">
      <c r="A25" s="198"/>
      <c r="B25" s="180" t="s">
        <v>53</v>
      </c>
      <c r="C25" s="180"/>
      <c r="D25" s="179"/>
      <c r="E25" s="53">
        <v>2</v>
      </c>
      <c r="F25" s="54">
        <v>3</v>
      </c>
      <c r="G25" s="54">
        <v>1</v>
      </c>
      <c r="H25" s="54">
        <v>0</v>
      </c>
      <c r="I25" s="54">
        <v>3</v>
      </c>
      <c r="J25" s="54">
        <v>3</v>
      </c>
      <c r="K25" s="54">
        <v>1</v>
      </c>
      <c r="L25" s="54">
        <v>2</v>
      </c>
      <c r="M25" s="54">
        <v>3</v>
      </c>
      <c r="N25" s="54">
        <v>0</v>
      </c>
      <c r="O25" s="54"/>
      <c r="P25" s="54"/>
      <c r="Q25" s="54"/>
      <c r="R25" s="54"/>
      <c r="S25" s="54"/>
      <c r="T25" s="46">
        <f>SUM(E25:S25)</f>
        <v>18</v>
      </c>
      <c r="U25" s="189"/>
      <c r="V25" s="57"/>
      <c r="W25" s="58"/>
      <c r="X25" s="58"/>
      <c r="Y25" s="58"/>
      <c r="Z25" s="58"/>
      <c r="AA25" s="58"/>
      <c r="AB25" s="59"/>
      <c r="AC25" s="60"/>
    </row>
    <row r="26" spans="1:29" ht="16.5" thickBot="1">
      <c r="A26" s="99"/>
      <c r="B26" s="62"/>
      <c r="C26" s="63"/>
      <c r="D26" s="191" t="s">
        <v>81</v>
      </c>
      <c r="E26" s="64">
        <v>0</v>
      </c>
      <c r="F26" s="65">
        <v>3</v>
      </c>
      <c r="G26" s="65">
        <v>0</v>
      </c>
      <c r="H26" s="65">
        <v>0</v>
      </c>
      <c r="I26" s="65">
        <v>3</v>
      </c>
      <c r="J26" s="65">
        <v>0</v>
      </c>
      <c r="K26" s="65">
        <v>5</v>
      </c>
      <c r="L26" s="65">
        <v>5</v>
      </c>
      <c r="M26" s="65">
        <v>5</v>
      </c>
      <c r="N26" s="65">
        <v>0</v>
      </c>
      <c r="O26" s="65"/>
      <c r="P26" s="65"/>
      <c r="Q26" s="65"/>
      <c r="R26" s="65"/>
      <c r="S26" s="65"/>
      <c r="T26" s="46">
        <f>SUM(E26:S26)</f>
        <v>21</v>
      </c>
      <c r="U26" s="189"/>
      <c r="V26" s="68">
        <v>0.41944444444444445</v>
      </c>
      <c r="W26" s="69" t="s">
        <v>20</v>
      </c>
      <c r="X26" s="70"/>
      <c r="Y26" s="70"/>
      <c r="Z26" s="71"/>
      <c r="AA26" s="71"/>
      <c r="AB26" s="72"/>
      <c r="AC26" s="129" t="str">
        <f>TEXT((V27-V26+0.00000000000001),"[hh].mm.ss")</f>
        <v>03.04.00</v>
      </c>
    </row>
    <row r="27" spans="1:29" ht="16.5" thickBot="1">
      <c r="A27" s="100"/>
      <c r="B27" s="75"/>
      <c r="C27" s="76"/>
      <c r="D27" s="191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46">
        <v>53</v>
      </c>
      <c r="U27" s="190"/>
      <c r="V27" s="81">
        <v>0.5472222222222222</v>
      </c>
      <c r="W27" s="82"/>
      <c r="X27" s="83"/>
      <c r="Y27" s="83"/>
      <c r="Z27" s="84"/>
      <c r="AA27" s="83"/>
      <c r="AB27" s="85"/>
      <c r="AC27" s="86"/>
    </row>
    <row r="28" spans="1:29" ht="15.75" thickBot="1">
      <c r="A28" s="198">
        <v>209</v>
      </c>
      <c r="B28" s="42"/>
      <c r="C28" s="43"/>
      <c r="D28" s="179" t="s">
        <v>35</v>
      </c>
      <c r="E28" s="44">
        <v>5</v>
      </c>
      <c r="F28" s="45">
        <v>5</v>
      </c>
      <c r="G28" s="45">
        <v>3</v>
      </c>
      <c r="H28" s="45">
        <v>1</v>
      </c>
      <c r="I28" s="45">
        <v>3</v>
      </c>
      <c r="J28" s="45">
        <v>5</v>
      </c>
      <c r="K28" s="45">
        <v>3</v>
      </c>
      <c r="L28" s="45">
        <v>3</v>
      </c>
      <c r="M28" s="45">
        <v>5</v>
      </c>
      <c r="N28" s="45">
        <v>5</v>
      </c>
      <c r="O28" s="45"/>
      <c r="P28" s="45"/>
      <c r="Q28" s="45"/>
      <c r="R28" s="45"/>
      <c r="S28" s="45"/>
      <c r="T28" s="46">
        <f>SUM(E28:S28)</f>
        <v>38</v>
      </c>
      <c r="U28" s="188">
        <v>7</v>
      </c>
      <c r="V28" s="48"/>
      <c r="W28" s="49">
        <f>COUNTIF($E28:$S28,0)+COUNTIF($E29:$S29,0)+COUNTIF($E30:$S30,0)+COUNTIF($E31:$S31,0)</f>
        <v>0</v>
      </c>
      <c r="X28" s="49">
        <f>COUNTIF($E28:$S28,1)+COUNTIF($E29:$S29,1)+COUNTIF($E30:$S30,1)+COUNTIF($E31:$S31,1)</f>
        <v>5</v>
      </c>
      <c r="Y28" s="49">
        <f>COUNTIF($E28:$S28,2)+COUNTIF($E29:$S29,2)+COUNTIF($E30:$S30,2)+COUNTIF($E31:$S31,2)</f>
        <v>0</v>
      </c>
      <c r="Z28" s="49">
        <f>COUNTIF($E28:$S28,3)+COUNTIF($E29:$S29,3)+COUNTIF($E30:$S30,3)+COUNTIF($E31:$S31,3)</f>
        <v>13</v>
      </c>
      <c r="AA28" s="49">
        <f>COUNTIF($E28:$S28,5)+COUNTIF($E29:$S29,5)+COUNTIF($E30:$S30,5)+COUNTIF($E31:$S31,5)</f>
        <v>12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.75" thickBot="1">
      <c r="A29" s="198"/>
      <c r="B29" s="180" t="s">
        <v>54</v>
      </c>
      <c r="C29" s="180"/>
      <c r="D29" s="179"/>
      <c r="E29" s="53">
        <v>5</v>
      </c>
      <c r="F29" s="54">
        <v>5</v>
      </c>
      <c r="G29" s="54">
        <v>3</v>
      </c>
      <c r="H29" s="54">
        <v>1</v>
      </c>
      <c r="I29" s="54">
        <v>3</v>
      </c>
      <c r="J29" s="54">
        <v>3</v>
      </c>
      <c r="K29" s="54">
        <v>3</v>
      </c>
      <c r="L29" s="54">
        <v>3</v>
      </c>
      <c r="M29" s="54">
        <v>5</v>
      </c>
      <c r="N29" s="54">
        <v>1</v>
      </c>
      <c r="O29" s="54"/>
      <c r="P29" s="54"/>
      <c r="Q29" s="54"/>
      <c r="R29" s="54"/>
      <c r="S29" s="54"/>
      <c r="T29" s="55">
        <f>SUM(E29:S29)</f>
        <v>32</v>
      </c>
      <c r="U29" s="189"/>
      <c r="V29" s="57"/>
      <c r="W29" s="58"/>
      <c r="X29" s="58"/>
      <c r="Y29" s="58"/>
      <c r="Z29" s="58"/>
      <c r="AA29" s="58"/>
      <c r="AB29" s="59"/>
      <c r="AC29" s="60"/>
    </row>
    <row r="30" spans="1:29" ht="16.5" thickBot="1">
      <c r="A30" s="99"/>
      <c r="B30" s="62"/>
      <c r="C30" s="63"/>
      <c r="D30" s="191" t="s">
        <v>81</v>
      </c>
      <c r="E30" s="64">
        <v>5</v>
      </c>
      <c r="F30" s="65">
        <v>5</v>
      </c>
      <c r="G30" s="65">
        <v>3</v>
      </c>
      <c r="H30" s="65">
        <v>1</v>
      </c>
      <c r="I30" s="65">
        <v>3</v>
      </c>
      <c r="J30" s="65">
        <v>3</v>
      </c>
      <c r="K30" s="65">
        <v>3</v>
      </c>
      <c r="L30" s="65">
        <v>5</v>
      </c>
      <c r="M30" s="65">
        <v>5</v>
      </c>
      <c r="N30" s="65">
        <v>1</v>
      </c>
      <c r="O30" s="65"/>
      <c r="P30" s="65"/>
      <c r="Q30" s="65"/>
      <c r="R30" s="65"/>
      <c r="S30" s="65"/>
      <c r="T30" s="66">
        <f>SUM(E30:S30)</f>
        <v>34</v>
      </c>
      <c r="U30" s="189"/>
      <c r="V30" s="68">
        <v>0.4201388888888889</v>
      </c>
      <c r="W30" s="69" t="s">
        <v>20</v>
      </c>
      <c r="X30" s="70"/>
      <c r="Y30" s="70"/>
      <c r="Z30" s="71"/>
      <c r="AA30" s="71"/>
      <c r="AB30" s="72"/>
      <c r="AC30" s="129" t="str">
        <f>TEXT((V31-V30+0.00000000000001),"[hh].mm.ss")</f>
        <v>03.56.00</v>
      </c>
    </row>
    <row r="31" spans="1:29" ht="16.5" thickBot="1">
      <c r="A31" s="100"/>
      <c r="B31" s="75"/>
      <c r="C31" s="76"/>
      <c r="D31" s="191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>
        <f>SUM(T28:T30)</f>
        <v>104</v>
      </c>
      <c r="U31" s="190"/>
      <c r="V31" s="81">
        <v>0.5840277777777778</v>
      </c>
      <c r="W31" s="82"/>
      <c r="X31" s="83"/>
      <c r="Y31" s="83"/>
      <c r="Z31" s="84"/>
      <c r="AA31" s="83"/>
      <c r="AB31" s="85"/>
      <c r="AC31" s="86"/>
    </row>
    <row r="32" spans="1:29" ht="15.75" thickBot="1">
      <c r="A32" s="98"/>
      <c r="B32" s="42"/>
      <c r="C32" s="43"/>
      <c r="D32" s="179" t="s">
        <v>35</v>
      </c>
      <c r="E32" s="44">
        <v>3</v>
      </c>
      <c r="F32" s="45">
        <v>5</v>
      </c>
      <c r="G32" s="45">
        <v>1</v>
      </c>
      <c r="H32" s="45">
        <v>0</v>
      </c>
      <c r="I32" s="45">
        <v>2</v>
      </c>
      <c r="J32" s="45">
        <v>1</v>
      </c>
      <c r="K32" s="45">
        <v>0</v>
      </c>
      <c r="L32" s="45">
        <v>3</v>
      </c>
      <c r="M32" s="45">
        <v>3</v>
      </c>
      <c r="N32" s="45">
        <v>0</v>
      </c>
      <c r="O32" s="45"/>
      <c r="P32" s="45"/>
      <c r="Q32" s="45"/>
      <c r="R32" s="45"/>
      <c r="S32" s="45"/>
      <c r="T32" s="46">
        <f>SUM(E32:S32)</f>
        <v>18</v>
      </c>
      <c r="U32" s="188">
        <v>4</v>
      </c>
      <c r="V32" s="48"/>
      <c r="W32" s="49">
        <f>COUNTIF($E32:$S32,0)+COUNTIF($E33:$S33,0)+COUNTIF($E34:$S34,0)+COUNTIF($E35:$S35,0)</f>
        <v>11</v>
      </c>
      <c r="X32" s="49">
        <f>COUNTIF($E32:$S32,1)+COUNTIF($E33:$S33,1)+COUNTIF($E34:$S34,1)+COUNTIF($E35:$S35,1)</f>
        <v>6</v>
      </c>
      <c r="Y32" s="49">
        <f>COUNTIF($E32:$S32,2)+COUNTIF($E33:$S33,2)+COUNTIF($E34:$S34,2)+COUNTIF($E35:$S35,2)</f>
        <v>1</v>
      </c>
      <c r="Z32" s="49">
        <f>COUNTIF($E32:$S32,3)+COUNTIF($E33:$S33,3)+COUNTIF($E34:$S34,3)+COUNTIF($E35:$S35,3)</f>
        <v>11</v>
      </c>
      <c r="AA32" s="49">
        <f>COUNTIF($E32:$S32,5)+COUNTIF($E33:$S33,5)+COUNTIF($E34:$S34,5)+COUNTIF($E35:$S35,5)</f>
        <v>1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.75" thickBot="1">
      <c r="A33" s="101">
        <v>211</v>
      </c>
      <c r="B33" s="180" t="s">
        <v>55</v>
      </c>
      <c r="C33" s="180"/>
      <c r="D33" s="179"/>
      <c r="E33" s="53">
        <v>3</v>
      </c>
      <c r="F33" s="54">
        <v>1</v>
      </c>
      <c r="G33" s="54">
        <v>1</v>
      </c>
      <c r="H33" s="54">
        <v>0</v>
      </c>
      <c r="I33" s="54">
        <v>3</v>
      </c>
      <c r="J33" s="54">
        <v>1</v>
      </c>
      <c r="K33" s="54">
        <v>0</v>
      </c>
      <c r="L33" s="54">
        <v>3</v>
      </c>
      <c r="M33" s="54">
        <v>3</v>
      </c>
      <c r="N33" s="54">
        <v>0</v>
      </c>
      <c r="O33" s="54"/>
      <c r="P33" s="54"/>
      <c r="Q33" s="54"/>
      <c r="R33" s="54"/>
      <c r="S33" s="54"/>
      <c r="T33" s="55">
        <f>SUM(E33:S33)</f>
        <v>15</v>
      </c>
      <c r="U33" s="189"/>
      <c r="V33" s="57"/>
      <c r="W33" s="58"/>
      <c r="X33" s="58"/>
      <c r="Y33" s="58"/>
      <c r="Z33" s="58"/>
      <c r="AA33" s="58"/>
      <c r="AB33" s="59"/>
      <c r="AC33" s="60"/>
    </row>
    <row r="34" spans="1:29" ht="16.5" thickBot="1">
      <c r="A34" s="99"/>
      <c r="B34" s="62"/>
      <c r="C34" s="63"/>
      <c r="D34" s="191" t="s">
        <v>80</v>
      </c>
      <c r="E34" s="64">
        <v>3</v>
      </c>
      <c r="F34" s="65">
        <v>0</v>
      </c>
      <c r="G34" s="65">
        <v>0</v>
      </c>
      <c r="H34" s="65">
        <v>0</v>
      </c>
      <c r="I34" s="65">
        <v>3</v>
      </c>
      <c r="J34" s="65">
        <v>0</v>
      </c>
      <c r="K34" s="65">
        <v>1</v>
      </c>
      <c r="L34" s="65">
        <v>3</v>
      </c>
      <c r="M34" s="65">
        <v>3</v>
      </c>
      <c r="N34" s="65">
        <v>0</v>
      </c>
      <c r="O34" s="65"/>
      <c r="P34" s="65"/>
      <c r="Q34" s="65"/>
      <c r="R34" s="65"/>
      <c r="S34" s="65"/>
      <c r="T34" s="66">
        <f>SUM(E34:S34)</f>
        <v>13</v>
      </c>
      <c r="U34" s="189"/>
      <c r="V34" s="68">
        <v>0.42083333333333334</v>
      </c>
      <c r="W34" s="69" t="s">
        <v>20</v>
      </c>
      <c r="X34" s="70"/>
      <c r="Y34" s="70"/>
      <c r="Z34" s="71"/>
      <c r="AA34" s="71"/>
      <c r="AB34" s="72"/>
      <c r="AC34" s="129" t="str">
        <f>TEXT((V35-V34+0.00000000000001),"[hh].mm.ss")</f>
        <v>02.29.00</v>
      </c>
    </row>
    <row r="35" spans="1:29" ht="16.5" thickBot="1">
      <c r="A35" s="99"/>
      <c r="B35" s="62"/>
      <c r="C35" s="63"/>
      <c r="D35" s="191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f>SUM(T32:T34)</f>
        <v>46</v>
      </c>
      <c r="U35" s="190"/>
      <c r="V35" s="81">
        <v>0.5243055555555556</v>
      </c>
      <c r="W35" s="82"/>
      <c r="X35" s="83"/>
      <c r="Y35" s="83"/>
      <c r="Z35" s="84"/>
      <c r="AA35" s="83"/>
      <c r="AB35" s="85"/>
      <c r="AC35" s="86"/>
    </row>
    <row r="36" spans="1:29" ht="15.75" thickBot="1">
      <c r="A36" s="103"/>
      <c r="B36" s="104"/>
      <c r="C36" s="105"/>
      <c r="D36" s="196" t="s">
        <v>35</v>
      </c>
      <c r="E36" s="151">
        <v>5</v>
      </c>
      <c r="F36" s="45">
        <v>2</v>
      </c>
      <c r="G36" s="45">
        <v>1</v>
      </c>
      <c r="H36" s="45">
        <v>0</v>
      </c>
      <c r="I36" s="45">
        <v>3</v>
      </c>
      <c r="J36" s="45">
        <v>1</v>
      </c>
      <c r="K36" s="45">
        <v>3</v>
      </c>
      <c r="L36" s="45">
        <v>2</v>
      </c>
      <c r="M36" s="45">
        <v>3</v>
      </c>
      <c r="N36" s="45">
        <v>0</v>
      </c>
      <c r="O36" s="45"/>
      <c r="P36" s="45"/>
      <c r="Q36" s="45"/>
      <c r="R36" s="45"/>
      <c r="S36" s="45"/>
      <c r="T36" s="46">
        <f>SUM(E36:S36)</f>
        <v>20</v>
      </c>
      <c r="U36" s="188">
        <v>6</v>
      </c>
      <c r="V36" s="48"/>
      <c r="W36" s="49">
        <f>COUNTIF($E36:$S36,0)+COUNTIF($E37:$S37,0)+COUNTIF($E38:$S38,0)+COUNTIF($E39:$S39,0)</f>
        <v>9</v>
      </c>
      <c r="X36" s="49">
        <f>COUNTIF($E36:$S36,1)+COUNTIF($E37:$S37,1)+COUNTIF($E38:$S38,1)+COUNTIF($E39:$S39,1)</f>
        <v>6</v>
      </c>
      <c r="Y36" s="49">
        <f>COUNTIF($E36:$S36,2)+COUNTIF($E37:$S37,2)+COUNTIF($E38:$S38,2)+COUNTIF($E39:$S39,2)</f>
        <v>2</v>
      </c>
      <c r="Z36" s="49">
        <f>COUNTIF($E36:$S36,3)+COUNTIF($E37:$S37,3)+COUNTIF($E38:$S38,3)+COUNTIF($E39:$S39,3)</f>
        <v>9</v>
      </c>
      <c r="AA36" s="49">
        <f>COUNTIF($E36:$S36,5)+COUNTIF($E37:$S37,5)+COUNTIF($E38:$S38,5)+COUNTIF($E39:$S39,5)</f>
        <v>4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.75" thickBot="1">
      <c r="A37" s="110">
        <v>214</v>
      </c>
      <c r="B37" s="180" t="s">
        <v>56</v>
      </c>
      <c r="C37" s="180"/>
      <c r="D37" s="197"/>
      <c r="E37" s="53">
        <v>1</v>
      </c>
      <c r="F37" s="54">
        <v>3</v>
      </c>
      <c r="G37" s="54">
        <v>0</v>
      </c>
      <c r="H37" s="54">
        <v>0</v>
      </c>
      <c r="I37" s="54">
        <v>3</v>
      </c>
      <c r="J37" s="54">
        <v>1</v>
      </c>
      <c r="K37" s="54">
        <v>1</v>
      </c>
      <c r="L37" s="54">
        <v>5</v>
      </c>
      <c r="M37" s="54">
        <v>5</v>
      </c>
      <c r="N37" s="54">
        <v>0</v>
      </c>
      <c r="O37" s="54"/>
      <c r="P37" s="54"/>
      <c r="Q37" s="54"/>
      <c r="R37" s="54"/>
      <c r="S37" s="54"/>
      <c r="T37" s="55">
        <f>SUM(E37:S37)</f>
        <v>19</v>
      </c>
      <c r="U37" s="189"/>
      <c r="V37" s="57"/>
      <c r="W37" s="58"/>
      <c r="X37" s="58"/>
      <c r="Y37" s="58"/>
      <c r="Z37" s="58"/>
      <c r="AA37" s="58"/>
      <c r="AB37" s="59"/>
      <c r="AC37" s="60"/>
    </row>
    <row r="38" spans="1:29" ht="16.5" thickBot="1">
      <c r="A38" s="111"/>
      <c r="B38" s="62"/>
      <c r="C38" s="63"/>
      <c r="D38" s="194" t="s">
        <v>80</v>
      </c>
      <c r="E38" s="152">
        <v>3</v>
      </c>
      <c r="F38" s="65">
        <v>0</v>
      </c>
      <c r="G38" s="65">
        <v>1</v>
      </c>
      <c r="H38" s="65">
        <v>0</v>
      </c>
      <c r="I38" s="65">
        <v>3</v>
      </c>
      <c r="J38" s="65">
        <v>0</v>
      </c>
      <c r="K38" s="65">
        <v>3</v>
      </c>
      <c r="L38" s="65">
        <v>3</v>
      </c>
      <c r="M38" s="65">
        <v>5</v>
      </c>
      <c r="N38" s="65">
        <v>0</v>
      </c>
      <c r="O38" s="65"/>
      <c r="P38" s="65"/>
      <c r="Q38" s="65"/>
      <c r="R38" s="65"/>
      <c r="S38" s="65"/>
      <c r="T38" s="66">
        <f>SUM(E38:S38)</f>
        <v>18</v>
      </c>
      <c r="U38" s="189"/>
      <c r="V38" s="68">
        <v>0.4215277777777778</v>
      </c>
      <c r="W38" s="69" t="s">
        <v>20</v>
      </c>
      <c r="X38" s="70"/>
      <c r="Y38" s="70"/>
      <c r="Z38" s="71"/>
      <c r="AA38" s="71"/>
      <c r="AB38" s="72"/>
      <c r="AC38" s="129" t="str">
        <f>TEXT((V39-V38+0.00000000000001),"[hh].mm.ss")</f>
        <v>03.22.00</v>
      </c>
    </row>
    <row r="39" spans="1:29" ht="16.5" thickBot="1">
      <c r="A39" s="112"/>
      <c r="B39" s="113"/>
      <c r="C39" s="114"/>
      <c r="D39" s="195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>
        <f>SUM(T36:T38)</f>
        <v>57</v>
      </c>
      <c r="U39" s="190"/>
      <c r="V39" s="81">
        <v>0.5618055555555556</v>
      </c>
      <c r="W39" s="82"/>
      <c r="X39" s="83"/>
      <c r="Y39" s="83"/>
      <c r="Z39" s="84"/>
      <c r="AA39" s="83"/>
      <c r="AB39" s="85"/>
      <c r="AC39" s="86"/>
    </row>
    <row r="40" ht="12.75">
      <c r="U40" s="188"/>
    </row>
    <row r="41" ht="12.75">
      <c r="U41" s="189"/>
    </row>
    <row r="42" ht="12.75">
      <c r="U42" s="189"/>
    </row>
    <row r="43" ht="13.5" thickBot="1">
      <c r="U43" s="190"/>
    </row>
  </sheetData>
  <sheetProtection selectLockedCells="1" selectUnlockedCells="1"/>
  <mergeCells count="45">
    <mergeCell ref="U40:U43"/>
    <mergeCell ref="U8:U11"/>
    <mergeCell ref="U12:U15"/>
    <mergeCell ref="U16:U19"/>
    <mergeCell ref="U20:U23"/>
    <mergeCell ref="U24:U27"/>
    <mergeCell ref="U28:U31"/>
    <mergeCell ref="A1:C1"/>
    <mergeCell ref="D1:S1"/>
    <mergeCell ref="A2:C2"/>
    <mergeCell ref="D2:S2"/>
    <mergeCell ref="U32:U35"/>
    <mergeCell ref="U36:U39"/>
    <mergeCell ref="D10:D11"/>
    <mergeCell ref="A12:A13"/>
    <mergeCell ref="D12:D13"/>
    <mergeCell ref="B13:C13"/>
    <mergeCell ref="A3:AB3"/>
    <mergeCell ref="W6:AC6"/>
    <mergeCell ref="A8:A9"/>
    <mergeCell ref="D8:D9"/>
    <mergeCell ref="B9:C9"/>
    <mergeCell ref="D18:D19"/>
    <mergeCell ref="A20:A21"/>
    <mergeCell ref="D20:D21"/>
    <mergeCell ref="B21:C21"/>
    <mergeCell ref="D14:D15"/>
    <mergeCell ref="A16:A17"/>
    <mergeCell ref="D16:D17"/>
    <mergeCell ref="B17:C17"/>
    <mergeCell ref="D26:D27"/>
    <mergeCell ref="A28:A29"/>
    <mergeCell ref="D28:D29"/>
    <mergeCell ref="B29:C29"/>
    <mergeCell ref="D22:D23"/>
    <mergeCell ref="A24:A25"/>
    <mergeCell ref="D24:D25"/>
    <mergeCell ref="B25:C25"/>
    <mergeCell ref="D38:D39"/>
    <mergeCell ref="D36:D37"/>
    <mergeCell ref="B37:C37"/>
    <mergeCell ref="D30:D31"/>
    <mergeCell ref="D32:D33"/>
    <mergeCell ref="B33:C33"/>
    <mergeCell ref="D34:D35"/>
  </mergeCells>
  <printOptions/>
  <pageMargins left="0.4722222222222222" right="0.22291666666666668" top="0.19" bottom="0.12916666666666668" header="0.36" footer="0.5118055555555555"/>
  <pageSetup fitToHeight="3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2" max="4" width="16.25390625" style="0" customWidth="1"/>
    <col min="5" max="19" width="4.253906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32</v>
      </c>
      <c r="B1" s="184"/>
      <c r="C1" s="184"/>
      <c r="D1" s="185" t="s">
        <v>48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78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73"/>
      <c r="AC2" s="174" t="s">
        <v>27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75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6.5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41763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6"/>
      <c r="D6" s="145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143" t="s">
        <v>14</v>
      </c>
      <c r="C7" s="144"/>
      <c r="D7" s="145" t="s">
        <v>10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/>
      <c r="P7" s="146"/>
      <c r="Q7" s="146"/>
      <c r="R7" s="146"/>
      <c r="S7" s="146"/>
      <c r="T7" s="28" t="s">
        <v>16</v>
      </c>
      <c r="U7" s="28" t="s">
        <v>17</v>
      </c>
      <c r="V7" s="30" t="s">
        <v>18</v>
      </c>
      <c r="W7" s="147">
        <v>0</v>
      </c>
      <c r="X7" s="148">
        <v>1</v>
      </c>
      <c r="Y7" s="148">
        <v>2</v>
      </c>
      <c r="Z7" s="148">
        <v>3</v>
      </c>
      <c r="AA7" s="148">
        <v>5</v>
      </c>
      <c r="AB7" s="149" t="s">
        <v>19</v>
      </c>
      <c r="AC7" s="150">
        <v>20</v>
      </c>
    </row>
    <row r="8" spans="1:29" ht="15.75" thickBot="1">
      <c r="A8" s="121"/>
      <c r="B8" s="104"/>
      <c r="C8" s="105"/>
      <c r="D8" s="178" t="s">
        <v>35</v>
      </c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109"/>
      <c r="V8" s="199"/>
      <c r="W8" s="123">
        <f>COUNTIF($E8:$S8,0)+COUNTIF($E9:$S9,0)+COUNTIF($E10:$S10,0)+COUNTIF($E11:$S11,0)</f>
        <v>0</v>
      </c>
      <c r="X8" s="123">
        <f>COUNTIF($E8:$S8,1)+COUNTIF($E9:$S9,1)+COUNTIF($E10:$S10,1)+COUNTIF($E11:$S11,1)</f>
        <v>0</v>
      </c>
      <c r="Y8" s="123">
        <f>COUNTIF($E8:$S8,2)+COUNTIF($E9:$S9,2)+COUNTIF($E10:$S10,2)+COUNTIF($E11:$S11,2)</f>
        <v>0</v>
      </c>
      <c r="Z8" s="123">
        <f>COUNTIF($E8:$S8,3)+COUNTIF($E9:$S9,3)+COUNTIF($E10:$S10,3)+COUNTIF($E11:$S11,3)</f>
        <v>0</v>
      </c>
      <c r="AA8" s="123">
        <f>COUNTIF($E8:$S8,5)+COUNTIF($E9:$S9,5)+COUNTIF($E10:$S10,5)+COUNTIF($E11:$S11,5)</f>
        <v>0</v>
      </c>
      <c r="AB8" s="124">
        <f>COUNTIF($E8:$S8,"5*")+COUNTIF($E9:$S9,"5*")+COUNTIF($E10:$S10,"5*")</f>
        <v>0</v>
      </c>
      <c r="AC8" s="125">
        <f>COUNTIF($E8:$S8,20)+COUNTIF($E9:$S9,20)+COUNTIF($E10:$S10,20)</f>
        <v>0</v>
      </c>
    </row>
    <row r="9" spans="1:29" ht="15.75" thickBot="1">
      <c r="A9" s="126">
        <v>300</v>
      </c>
      <c r="B9" s="180" t="s">
        <v>71</v>
      </c>
      <c r="C9" s="180"/>
      <c r="D9" s="179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6"/>
      <c r="V9" s="200"/>
      <c r="W9" s="58"/>
      <c r="X9" s="58"/>
      <c r="Y9" s="58"/>
      <c r="Z9" s="58"/>
      <c r="AA9" s="58"/>
      <c r="AB9" s="59"/>
      <c r="AC9" s="127"/>
    </row>
    <row r="10" spans="1:29" ht="16.5" thickBot="1">
      <c r="A10" s="128"/>
      <c r="B10" s="62"/>
      <c r="C10" s="63"/>
      <c r="D10" s="191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7"/>
      <c r="V10" s="200"/>
      <c r="W10" s="69" t="s">
        <v>20</v>
      </c>
      <c r="X10" s="70"/>
      <c r="Y10" s="70"/>
      <c r="Z10" s="71"/>
      <c r="AA10" s="71"/>
      <c r="AB10" s="72"/>
      <c r="AC10" s="129" t="str">
        <f>TEXT((V11-V10+0.00000000000001),"[hh].mm.ss")</f>
        <v>00.00.00</v>
      </c>
    </row>
    <row r="11" spans="1:29" ht="16.5" thickBot="1">
      <c r="A11" s="130"/>
      <c r="B11" s="113"/>
      <c r="C11" s="114"/>
      <c r="D11" s="192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118"/>
      <c r="V11" s="201"/>
      <c r="W11" s="132"/>
      <c r="X11" s="133"/>
      <c r="Y11" s="133"/>
      <c r="Z11" s="134"/>
      <c r="AA11" s="133"/>
      <c r="AB11" s="135"/>
      <c r="AC11" s="136">
        <f>TEXT(IF($E9="","",(IF($E10="",T9/(15-(COUNTIF($E9:$S9,""))),(IF($E11="",(T9+T10)/(30-(COUNTIF($E9:$S9,"")+COUNTIF($E10:$S10,""))),(T9+T10+T11)/(45-(COUNTIF($E9:$S9,"")+COUNTIF($E10:$S10,"")+COUNTIF($E11:$S11,"")))))))),"0,00")</f>
      </c>
    </row>
    <row r="12" spans="1:29" ht="15.75" thickBot="1">
      <c r="A12" s="121"/>
      <c r="B12" s="104"/>
      <c r="C12" s="105"/>
      <c r="D12" s="178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9"/>
      <c r="V12" s="199"/>
      <c r="W12" s="123">
        <f>COUNTIF($E12:$S12,0)+COUNTIF($E13:$S13,0)+COUNTIF($E14:$S14,0)+COUNTIF($E15:$S15,0)</f>
        <v>0</v>
      </c>
      <c r="X12" s="123">
        <f>COUNTIF($E12:$S12,1)+COUNTIF($E13:$S13,1)+COUNTIF($E14:$S14,1)+COUNTIF($E15:$S15,1)</f>
        <v>0</v>
      </c>
      <c r="Y12" s="123">
        <f>COUNTIF($E12:$S12,2)+COUNTIF($E13:$S13,2)+COUNTIF($E14:$S14,2)+COUNTIF($E15:$S15,2)</f>
        <v>0</v>
      </c>
      <c r="Z12" s="123">
        <f>COUNTIF($E12:$S12,3)+COUNTIF($E13:$S13,3)+COUNTIF($E14:$S14,3)+COUNTIF($E15:$S15,3)</f>
        <v>0</v>
      </c>
      <c r="AA12" s="123">
        <f>COUNTIF($E12:$S12,5)+COUNTIF($E13:$S13,5)+COUNTIF($E14:$S14,5)+COUNTIF($E15:$S15,5)</f>
        <v>0</v>
      </c>
      <c r="AB12" s="124">
        <f>COUNTIF($E12:$S12,"5*")+COUNTIF($E13:$S13,"5*")+COUNTIF($E14:$S14,"5*")</f>
        <v>0</v>
      </c>
      <c r="AC12" s="125">
        <f>COUNTIF($E12:$S12,20)+COUNTIF($E13:$S13,20)+COUNTIF($E14:$S14,20)</f>
        <v>0</v>
      </c>
    </row>
    <row r="13" spans="1:29" ht="15.75" thickBot="1">
      <c r="A13" s="126">
        <v>402</v>
      </c>
      <c r="B13" s="180" t="s">
        <v>73</v>
      </c>
      <c r="C13" s="180"/>
      <c r="D13" s="179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6"/>
      <c r="V13" s="200"/>
      <c r="W13" s="58"/>
      <c r="X13" s="58"/>
      <c r="Y13" s="58"/>
      <c r="Z13" s="58"/>
      <c r="AA13" s="58"/>
      <c r="AB13" s="59"/>
      <c r="AC13" s="127"/>
    </row>
    <row r="14" spans="1:29" ht="16.5" thickBot="1">
      <c r="A14" s="128"/>
      <c r="B14" s="62"/>
      <c r="C14" s="63"/>
      <c r="D14" s="191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7"/>
      <c r="V14" s="200"/>
      <c r="W14" s="69" t="s">
        <v>20</v>
      </c>
      <c r="X14" s="70"/>
      <c r="Y14" s="70"/>
      <c r="Z14" s="71"/>
      <c r="AA14" s="71"/>
      <c r="AB14" s="72"/>
      <c r="AC14" s="129" t="str">
        <f>TEXT((V15-V14+0.00000000000001),"[hh].mm.ss")</f>
        <v>00.00.00</v>
      </c>
    </row>
    <row r="15" spans="1:29" ht="16.5" thickBot="1">
      <c r="A15" s="130"/>
      <c r="B15" s="113"/>
      <c r="C15" s="114"/>
      <c r="D15" s="192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8"/>
      <c r="V15" s="201"/>
      <c r="W15" s="132"/>
      <c r="X15" s="133"/>
      <c r="Y15" s="133"/>
      <c r="Z15" s="134"/>
      <c r="AA15" s="133"/>
      <c r="AB15" s="135"/>
      <c r="AC15" s="136">
        <f>TEXT(IF($E13="","",(IF($E14="",T13/(15-(COUNTIF($E13:$S13,""))),(IF($E15="",(T13+T14)/(30-(COUNTIF($E13:$S13,"")+COUNTIF($E14:$S14,""))),(T13+T14+T15)/(45-(COUNTIF($E13:$S13,"")+COUNTIF($E14:$S14,"")+COUNTIF($E15:$S15,"")))))))),"0,00")</f>
      </c>
    </row>
    <row r="16" spans="1:29" ht="15.75" thickBot="1">
      <c r="A16" s="121"/>
      <c r="B16" s="104"/>
      <c r="C16" s="105"/>
      <c r="D16" s="178" t="s">
        <v>43</v>
      </c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9"/>
      <c r="V16" s="199"/>
      <c r="W16" s="123">
        <f>COUNTIF($E16:$S16,0)+COUNTIF($E17:$S17,0)+COUNTIF($E18:$S18,0)+COUNTIF($E19:$S19,0)</f>
        <v>0</v>
      </c>
      <c r="X16" s="123">
        <f>COUNTIF($E16:$S16,1)+COUNTIF($E17:$S17,1)+COUNTIF($E18:$S18,1)+COUNTIF($E19:$S19,1)</f>
        <v>0</v>
      </c>
      <c r="Y16" s="123">
        <f>COUNTIF($E16:$S16,2)+COUNTIF($E17:$S17,2)+COUNTIF($E18:$S18,2)+COUNTIF($E19:$S19,2)</f>
        <v>0</v>
      </c>
      <c r="Z16" s="123">
        <f>COUNTIF($E16:$S16,3)+COUNTIF($E17:$S17,3)+COUNTIF($E18:$S18,3)+COUNTIF($E19:$S19,3)</f>
        <v>0</v>
      </c>
      <c r="AA16" s="123">
        <f>COUNTIF($E16:$S16,5)+COUNTIF($E17:$S17,5)+COUNTIF($E18:$S18,5)+COUNTIF($E19:$S19,5)</f>
        <v>0</v>
      </c>
      <c r="AB16" s="124">
        <f>COUNTIF($E16:$S16,"5*")+COUNTIF($E17:$S17,"5*")+COUNTIF($E18:$S18,"5*")</f>
        <v>0</v>
      </c>
      <c r="AC16" s="125">
        <f>COUNTIF($E16:$S16,20)+COUNTIF($E17:$S17,20)+COUNTIF($E18:$S18,20)</f>
        <v>0</v>
      </c>
    </row>
    <row r="17" spans="1:29" ht="15.75" thickBot="1">
      <c r="A17" s="126">
        <v>401</v>
      </c>
      <c r="B17" s="180" t="s">
        <v>72</v>
      </c>
      <c r="C17" s="180"/>
      <c r="D17" s="179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/>
      <c r="V17" s="200"/>
      <c r="W17" s="58"/>
      <c r="X17" s="58"/>
      <c r="Y17" s="58"/>
      <c r="Z17" s="58"/>
      <c r="AA17" s="58"/>
      <c r="AB17" s="59"/>
      <c r="AC17" s="127"/>
    </row>
    <row r="18" spans="1:29" ht="16.5" thickBot="1">
      <c r="A18" s="128"/>
      <c r="B18" s="62"/>
      <c r="C18" s="63"/>
      <c r="D18" s="191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67"/>
      <c r="V18" s="200"/>
      <c r="W18" s="69" t="s">
        <v>20</v>
      </c>
      <c r="X18" s="70"/>
      <c r="Y18" s="70"/>
      <c r="Z18" s="71"/>
      <c r="AA18" s="71"/>
      <c r="AB18" s="72"/>
      <c r="AC18" s="129" t="str">
        <f>TEXT((V19-V18+0.00000000000001),"[hh].mm.ss")</f>
        <v>00.00.00</v>
      </c>
    </row>
    <row r="19" spans="1:29" ht="16.5" thickBot="1">
      <c r="A19" s="130"/>
      <c r="B19" s="113"/>
      <c r="C19" s="114"/>
      <c r="D19" s="192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18"/>
      <c r="V19" s="201"/>
      <c r="W19" s="132"/>
      <c r="X19" s="133"/>
      <c r="Y19" s="133"/>
      <c r="Z19" s="134"/>
      <c r="AA19" s="133"/>
      <c r="AB19" s="135"/>
      <c r="AC19" s="136">
        <f>TEXT(IF($E17="","",(IF($E18="",T17/(15-(COUNTIF($E17:$S17,""))),(IF($E19="",(T17+T18)/(30-(COUNTIF($E17:$S17,"")+COUNTIF($E18:$S18,""))),(T17+T18+T19)/(45-(COUNTIF($E17:$S17,"")+COUNTIF($E18:$S18,"")+COUNTIF($E19:$S19,"")))))))),"0,00")</f>
      </c>
    </row>
    <row r="20" spans="1:29" ht="15.75" thickBot="1">
      <c r="A20" s="121"/>
      <c r="B20" s="104"/>
      <c r="C20" s="105"/>
      <c r="D20" s="178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9"/>
      <c r="V20" s="199"/>
      <c r="W20" s="123">
        <f>COUNTIF($E20:$S20,0)+COUNTIF($E21:$S21,0)+COUNTIF($E22:$S22,0)+COUNTIF($E23:$S23,0)</f>
        <v>0</v>
      </c>
      <c r="X20" s="123">
        <f>COUNTIF($E20:$S20,1)+COUNTIF($E21:$S21,1)+COUNTIF($E22:$S22,1)+COUNTIF($E23:$S23,1)</f>
        <v>0</v>
      </c>
      <c r="Y20" s="123">
        <f>COUNTIF($E20:$S20,2)+COUNTIF($E21:$S21,2)+COUNTIF($E22:$S22,2)+COUNTIF($E23:$S23,2)</f>
        <v>0</v>
      </c>
      <c r="Z20" s="123">
        <f>COUNTIF($E20:$S20,3)+COUNTIF($E21:$S21,3)+COUNTIF($E22:$S22,3)+COUNTIF($E23:$S23,3)</f>
        <v>0</v>
      </c>
      <c r="AA20" s="123">
        <f>COUNTIF($E20:$S20,5)+COUNTIF($E21:$S21,5)+COUNTIF($E22:$S22,5)+COUNTIF($E23:$S23,5)</f>
        <v>0</v>
      </c>
      <c r="AB20" s="124">
        <f>COUNTIF($E20:$S20,"5*")+COUNTIF($E21:$S21,"5*")+COUNTIF($E22:$S22,"5*")</f>
        <v>0</v>
      </c>
      <c r="AC20" s="125">
        <f>COUNTIF($E20:$S20,20)+COUNTIF($E21:$S21,20)+COUNTIF($E22:$S22,20)</f>
        <v>0</v>
      </c>
    </row>
    <row r="21" spans="1:29" ht="15.75" thickBot="1">
      <c r="A21" s="126">
        <v>400</v>
      </c>
      <c r="B21" s="180" t="s">
        <v>75</v>
      </c>
      <c r="C21" s="180"/>
      <c r="D21" s="179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/>
      <c r="V21" s="200"/>
      <c r="W21" s="58"/>
      <c r="X21" s="58"/>
      <c r="Y21" s="58"/>
      <c r="Z21" s="58"/>
      <c r="AA21" s="58"/>
      <c r="AB21" s="59"/>
      <c r="AC21" s="127"/>
    </row>
    <row r="22" spans="1:29" ht="16.5" thickBot="1">
      <c r="A22" s="128"/>
      <c r="B22" s="62"/>
      <c r="C22" s="63"/>
      <c r="D22" s="191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67"/>
      <c r="V22" s="200"/>
      <c r="W22" s="69" t="s">
        <v>20</v>
      </c>
      <c r="X22" s="70"/>
      <c r="Y22" s="70"/>
      <c r="Z22" s="71"/>
      <c r="AA22" s="71"/>
      <c r="AB22" s="72"/>
      <c r="AC22" s="129" t="s">
        <v>33</v>
      </c>
    </row>
    <row r="23" spans="1:29" ht="16.5" thickBot="1">
      <c r="A23" s="130"/>
      <c r="B23" s="113"/>
      <c r="C23" s="114"/>
      <c r="D23" s="192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/>
      <c r="U23" s="118"/>
      <c r="V23" s="201"/>
      <c r="W23" s="132"/>
      <c r="X23" s="133"/>
      <c r="Y23" s="133"/>
      <c r="Z23" s="134"/>
      <c r="AA23" s="133"/>
      <c r="AB23" s="135"/>
      <c r="AC23" s="136">
        <f>TEXT(IF($E21="","",(IF($E22="",T21/(15-(COUNTIF($E21:$S21,""))),(IF($E23="",(T21+T22)/(30-(COUNTIF($E21:$S21,"")+COUNTIF($E22:$S22,""))),(T21+T22+T23)/(45-(COUNTIF($E21:$S21,"")+COUNTIF($E22:$S22,"")+COUNTIF($E23:$S23,"")))))))),"0,00")</f>
      </c>
    </row>
  </sheetData>
  <sheetProtection selectLockedCells="1" selectUnlockedCells="1"/>
  <mergeCells count="22">
    <mergeCell ref="V8:V11"/>
    <mergeCell ref="V12:V15"/>
    <mergeCell ref="V16:V19"/>
    <mergeCell ref="V20:V23"/>
    <mergeCell ref="D8:D9"/>
    <mergeCell ref="B9:C9"/>
    <mergeCell ref="D18:D19"/>
    <mergeCell ref="D12:D13"/>
    <mergeCell ref="B13:C13"/>
    <mergeCell ref="D14:D15"/>
    <mergeCell ref="D16:D17"/>
    <mergeCell ref="B17:C17"/>
    <mergeCell ref="D20:D21"/>
    <mergeCell ref="B21:C21"/>
    <mergeCell ref="D22:D23"/>
    <mergeCell ref="A1:C1"/>
    <mergeCell ref="D1:S1"/>
    <mergeCell ref="A2:C2"/>
    <mergeCell ref="D2:S2"/>
    <mergeCell ref="D10:D11"/>
    <mergeCell ref="A3:AB3"/>
    <mergeCell ref="W6:AC6"/>
  </mergeCells>
  <printOptions/>
  <pageMargins left="0.4722222222222222" right="0.4722222222222222" top="0.39375" bottom="0.39375" header="0.5118055555555555" footer="0.5118055555555555"/>
  <pageSetup fitToHeight="1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SheetLayoutView="100" zoomScalePageLayoutView="0" workbookViewId="0" topLeftCell="A1">
      <selection activeCell="D1" sqref="D1:S1"/>
    </sheetView>
  </sheetViews>
  <sheetFormatPr defaultColWidth="9.00390625" defaultRowHeight="12.75"/>
  <cols>
    <col min="2" max="4" width="16.0039062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0</v>
      </c>
      <c r="B1" s="184"/>
      <c r="C1" s="184"/>
      <c r="D1" s="185" t="s">
        <v>1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>
      <c r="A2" s="186" t="s">
        <v>2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4"/>
      <c r="AC2" s="5" t="s">
        <v>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 t="s">
        <v>7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26" t="s">
        <v>10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">
      <c r="A7" s="23" t="s">
        <v>23</v>
      </c>
      <c r="B7" s="31" t="s">
        <v>14</v>
      </c>
      <c r="C7" s="32"/>
      <c r="D7" s="33" t="s">
        <v>15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16</v>
      </c>
      <c r="U7" s="35" t="s">
        <v>17</v>
      </c>
      <c r="V7" s="36" t="s">
        <v>18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">
      <c r="A8" s="41">
        <v>1</v>
      </c>
      <c r="B8" s="42"/>
      <c r="C8" s="43"/>
      <c r="D8" s="179"/>
      <c r="E8" s="44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/>
      <c r="L8" s="45"/>
      <c r="M8" s="45"/>
      <c r="N8" s="45"/>
      <c r="O8" s="45"/>
      <c r="P8" s="45"/>
      <c r="Q8" s="45"/>
      <c r="R8" s="45"/>
      <c r="S8" s="45"/>
      <c r="T8" s="46">
        <f aca="true" t="shared" si="0" ref="T8:T47">IF(E8="","",SUM(E8:S8)+(COUNTIF(E8:S8,"5*")*5))</f>
        <v>0</v>
      </c>
      <c r="U8" s="47"/>
      <c r="V8" s="48">
        <f>SUM(T8:T11)+IF(ISNUMBER(U8),U8,0)+IF(ISNUMBER(U10),U10,0)+IF(ISNUMBER(U11),U11,0)</f>
        <v>0</v>
      </c>
      <c r="W8" s="49">
        <f>COUNTIF($E8:$S8,0)+COUNTIF($E9:$S9,0)+COUNTIF($E10:$S10,0)+COUNTIF($E11:$S11,0)</f>
        <v>24</v>
      </c>
      <c r="X8" s="49">
        <f>COUNTIF($E8:$S8,1)+COUNTIF($E9:$S9,1)+COUNTIF($E10:$S10,1)+COUNTIF($E11:$S11,1)</f>
        <v>0</v>
      </c>
      <c r="Y8" s="49">
        <f>COUNTIF($E8:$S8,2)+COUNTIF($E9:$S9,2)+COUNTIF($E10:$S10,2)+COUNTIF($E11:$S11,2)</f>
        <v>0</v>
      </c>
      <c r="Z8" s="49">
        <f>COUNTIF($E8:$S8,3)+COUNTIF($E9:$S9,3)+COUNTIF($E10:$S10,3)+COUNTIF($E11:$S11,3)</f>
        <v>0</v>
      </c>
      <c r="AA8" s="49">
        <f>COUNTIF($E8:$S8,5)+COUNTIF($E9:$S9,5)+COUNTIF($E10:$S10,5)+COUNTIF($E11:$S11,5)</f>
        <v>0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">
      <c r="A9" s="52"/>
      <c r="B9" s="180"/>
      <c r="C9" s="180"/>
      <c r="D9" s="179"/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/>
      <c r="L9" s="54"/>
      <c r="M9" s="54"/>
      <c r="N9" s="54"/>
      <c r="O9" s="54"/>
      <c r="P9" s="54"/>
      <c r="Q9" s="54"/>
      <c r="R9" s="54"/>
      <c r="S9" s="54"/>
      <c r="T9" s="55">
        <f t="shared" si="0"/>
        <v>0</v>
      </c>
      <c r="U9" s="56"/>
      <c r="V9" s="57"/>
      <c r="W9" s="58"/>
      <c r="X9" s="58"/>
      <c r="Y9" s="58"/>
      <c r="Z9" s="58"/>
      <c r="AA9" s="58"/>
      <c r="AB9" s="59"/>
      <c r="AC9" s="60"/>
    </row>
    <row r="10" spans="1:29" ht="15.75">
      <c r="A10" s="61"/>
      <c r="B10" s="62"/>
      <c r="C10" s="63"/>
      <c r="D10" s="191"/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6">
        <f t="shared" si="0"/>
        <v>0</v>
      </c>
      <c r="U10" s="67"/>
      <c r="V10" s="68">
        <v>0.4173611111111111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02.04.00</v>
      </c>
    </row>
    <row r="11" spans="1:29" ht="15.75">
      <c r="A11" s="74"/>
      <c r="B11" s="75"/>
      <c r="C11" s="76"/>
      <c r="D11" s="191"/>
      <c r="E11" s="77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/>
      <c r="L11" s="78"/>
      <c r="M11" s="78"/>
      <c r="N11" s="78"/>
      <c r="O11" s="78"/>
      <c r="P11" s="78"/>
      <c r="Q11" s="78"/>
      <c r="R11" s="78"/>
      <c r="S11" s="78"/>
      <c r="T11" s="79">
        <f t="shared" si="0"/>
        <v>0</v>
      </c>
      <c r="U11" s="80"/>
      <c r="V11" s="81">
        <v>0.5034722222222222</v>
      </c>
      <c r="W11" s="82" t="s">
        <v>21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">
      <c r="A12" s="41">
        <v>2</v>
      </c>
      <c r="B12" s="42"/>
      <c r="C12" s="43"/>
      <c r="D12" s="179"/>
      <c r="E12" s="44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6">
        <f t="shared" si="0"/>
        <v>0</v>
      </c>
      <c r="U12" s="47"/>
      <c r="V12" s="48">
        <f>SUM(T12:T15)+IF(ISNUMBER(U12),U12,0)+IF(ISNUMBER(U14),U14,0)+IF(ISNUMBER(U15),U15,0)</f>
        <v>0</v>
      </c>
      <c r="W12" s="49">
        <f>COUNTIF($E12:$S12,0)+COUNTIF($E13:$S13,0)+COUNTIF($E14:$S14,0)+COUNTIF($E15:$S15,0)</f>
        <v>24</v>
      </c>
      <c r="X12" s="49">
        <f>COUNTIF($E12:$S12,1)+COUNTIF($E13:$S13,1)+COUNTIF($E14:$S14,1)+COUNTIF($E15:$S15,1)</f>
        <v>0</v>
      </c>
      <c r="Y12" s="49">
        <f>COUNTIF($E12:$S12,2)+COUNTIF($E13:$S13,2)+COUNTIF($E14:$S14,2)+COUNTIF($E15:$S15,2)</f>
        <v>0</v>
      </c>
      <c r="Z12" s="49">
        <f>COUNTIF($E12:$S12,3)+COUNTIF($E13:$S13,3)+COUNTIF($E14:$S14,3)+COUNTIF($E15:$S15,3)</f>
        <v>0</v>
      </c>
      <c r="AA12" s="49">
        <f>COUNTIF($E12:$S12,5)+COUNTIF($E13:$S13,5)+COUNTIF($E14:$S14,5)+COUNTIF($E15:$S15,5)</f>
        <v>0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">
      <c r="A13" s="52"/>
      <c r="B13" s="180"/>
      <c r="C13" s="180"/>
      <c r="D13" s="179"/>
      <c r="E13" s="5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5">
        <f t="shared" si="0"/>
        <v>0</v>
      </c>
      <c r="U13" s="56"/>
      <c r="V13" s="57"/>
      <c r="W13" s="58"/>
      <c r="X13" s="58"/>
      <c r="Y13" s="58"/>
      <c r="Z13" s="58"/>
      <c r="AA13" s="58"/>
      <c r="AB13" s="59"/>
      <c r="AC13" s="60"/>
    </row>
    <row r="14" spans="1:29" ht="15.75">
      <c r="A14" s="61"/>
      <c r="B14" s="62"/>
      <c r="C14" s="63"/>
      <c r="D14" s="191"/>
      <c r="E14" s="64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6">
        <f t="shared" si="0"/>
        <v>0</v>
      </c>
      <c r="U14" s="67"/>
      <c r="V14" s="68"/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00.00.00</v>
      </c>
    </row>
    <row r="15" spans="1:29" ht="15.75">
      <c r="A15" s="74"/>
      <c r="B15" s="75"/>
      <c r="C15" s="76"/>
      <c r="D15" s="191"/>
      <c r="E15" s="77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/>
      <c r="L15" s="78"/>
      <c r="M15" s="78"/>
      <c r="N15" s="78"/>
      <c r="O15" s="78"/>
      <c r="P15" s="78"/>
      <c r="Q15" s="78"/>
      <c r="R15" s="78"/>
      <c r="S15" s="78"/>
      <c r="T15" s="79">
        <f t="shared" si="0"/>
        <v>0</v>
      </c>
      <c r="U15" s="80"/>
      <c r="V15" s="81"/>
      <c r="W15" s="82" t="s">
        <v>21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  <row r="16" spans="1:29" ht="15">
      <c r="A16" s="41">
        <v>3</v>
      </c>
      <c r="B16" s="42"/>
      <c r="C16" s="43"/>
      <c r="D16" s="179"/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6">
        <f t="shared" si="0"/>
        <v>0</v>
      </c>
      <c r="U16" s="47"/>
      <c r="V16" s="48">
        <f>SUM(T16:T19)+IF(ISNUMBER(U16),U16,0)+IF(ISNUMBER(U18),U18,0)+IF(ISNUMBER(U19),U19,0)</f>
        <v>0</v>
      </c>
      <c r="W16" s="49">
        <f>COUNTIF($E16:$S16,0)+COUNTIF($E17:$S17,0)+COUNTIF($E18:$S18,0)+COUNTIF($E19:$S19,0)</f>
        <v>24</v>
      </c>
      <c r="X16" s="49">
        <f>COUNTIF($E16:$S16,1)+COUNTIF($E17:$S17,1)+COUNTIF($E18:$S18,1)+COUNTIF($E19:$S19,1)</f>
        <v>0</v>
      </c>
      <c r="Y16" s="49">
        <f>COUNTIF($E16:$S16,2)+COUNTIF($E17:$S17,2)+COUNTIF($E18:$S18,2)+COUNTIF($E19:$S19,2)</f>
        <v>0</v>
      </c>
      <c r="Z16" s="49">
        <f>COUNTIF($E16:$S16,3)+COUNTIF($E17:$S17,3)+COUNTIF($E18:$S18,3)+COUNTIF($E19:$S19,3)</f>
        <v>0</v>
      </c>
      <c r="AA16" s="49">
        <f>COUNTIF($E16:$S16,5)+COUNTIF($E17:$S17,5)+COUNTIF($E18:$S18,5)+COUNTIF($E19:$S19,5)</f>
        <v>0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">
      <c r="A17" s="52"/>
      <c r="B17" s="180"/>
      <c r="C17" s="180"/>
      <c r="D17" s="179"/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5">
        <f t="shared" si="0"/>
        <v>0</v>
      </c>
      <c r="U17" s="56"/>
      <c r="V17" s="57"/>
      <c r="W17" s="58"/>
      <c r="X17" s="58"/>
      <c r="Y17" s="58"/>
      <c r="Z17" s="58"/>
      <c r="AA17" s="58"/>
      <c r="AB17" s="59"/>
      <c r="AC17" s="60"/>
    </row>
    <row r="18" spans="1:29" ht="15.75">
      <c r="A18" s="61"/>
      <c r="B18" s="62"/>
      <c r="C18" s="63"/>
      <c r="D18" s="191"/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6">
        <f t="shared" si="0"/>
        <v>0</v>
      </c>
      <c r="U18" s="67"/>
      <c r="V18" s="68"/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00.00.00</v>
      </c>
    </row>
    <row r="19" spans="1:29" ht="15.75">
      <c r="A19" s="74"/>
      <c r="B19" s="75"/>
      <c r="C19" s="76"/>
      <c r="D19" s="191"/>
      <c r="E19" s="77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/>
      <c r="L19" s="78"/>
      <c r="M19" s="78"/>
      <c r="N19" s="78"/>
      <c r="O19" s="78"/>
      <c r="P19" s="78"/>
      <c r="Q19" s="78"/>
      <c r="R19" s="78"/>
      <c r="S19" s="78"/>
      <c r="T19" s="79">
        <f t="shared" si="0"/>
        <v>0</v>
      </c>
      <c r="U19" s="80"/>
      <c r="V19" s="81"/>
      <c r="W19" s="82" t="s">
        <v>21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0,00</v>
      </c>
    </row>
    <row r="20" spans="1:29" ht="15">
      <c r="A20" s="41">
        <v>4</v>
      </c>
      <c r="B20" s="42"/>
      <c r="C20" s="43"/>
      <c r="D20" s="179"/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6">
        <f t="shared" si="0"/>
        <v>0</v>
      </c>
      <c r="U20" s="47"/>
      <c r="V20" s="48">
        <f>SUM(T20:T23)+IF(ISNUMBER(U20),U20,0)+IF(ISNUMBER(U22),U22,0)+IF(ISNUMBER(U23),U23,0)</f>
        <v>0</v>
      </c>
      <c r="W20" s="49">
        <f>COUNTIF($E20:$S20,0)+COUNTIF($E21:$S21,0)+COUNTIF($E22:$S22,0)+COUNTIF($E23:$S23,0)</f>
        <v>24</v>
      </c>
      <c r="X20" s="49">
        <f>COUNTIF($E20:$S20,1)+COUNTIF($E21:$S21,1)+COUNTIF($E22:$S22,1)+COUNTIF($E23:$S23,1)</f>
        <v>0</v>
      </c>
      <c r="Y20" s="49">
        <f>COUNTIF($E20:$S20,2)+COUNTIF($E21:$S21,2)+COUNTIF($E22:$S22,2)+COUNTIF($E23:$S23,2)</f>
        <v>0</v>
      </c>
      <c r="Z20" s="49">
        <f>COUNTIF($E20:$S20,3)+COUNTIF($E21:$S21,3)+COUNTIF($E22:$S22,3)+COUNTIF($E23:$S23,3)</f>
        <v>0</v>
      </c>
      <c r="AA20" s="49">
        <f>COUNTIF($E20:$S20,5)+COUNTIF($E21:$S21,5)+COUNTIF($E22:$S22,5)+COUNTIF($E23:$S23,5)</f>
        <v>0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">
      <c r="A21" s="52"/>
      <c r="B21" s="180"/>
      <c r="C21" s="180"/>
      <c r="D21" s="179"/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/>
      <c r="L21" s="54"/>
      <c r="M21" s="54"/>
      <c r="N21" s="54"/>
      <c r="O21" s="54"/>
      <c r="P21" s="54"/>
      <c r="Q21" s="54"/>
      <c r="R21" s="54"/>
      <c r="S21" s="54"/>
      <c r="T21" s="55">
        <f t="shared" si="0"/>
        <v>0</v>
      </c>
      <c r="U21" s="56"/>
      <c r="V21" s="57"/>
      <c r="W21" s="58"/>
      <c r="X21" s="58"/>
      <c r="Y21" s="58"/>
      <c r="Z21" s="58"/>
      <c r="AA21" s="58"/>
      <c r="AB21" s="59"/>
      <c r="AC21" s="60"/>
    </row>
    <row r="22" spans="1:29" ht="15.75">
      <c r="A22" s="61"/>
      <c r="B22" s="62"/>
      <c r="C22" s="63"/>
      <c r="D22" s="191"/>
      <c r="E22" s="64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6">
        <f t="shared" si="0"/>
        <v>0</v>
      </c>
      <c r="U22" s="67"/>
      <c r="V22" s="68"/>
      <c r="W22" s="69" t="s">
        <v>20</v>
      </c>
      <c r="X22" s="70"/>
      <c r="Y22" s="70"/>
      <c r="Z22" s="71"/>
      <c r="AA22" s="71"/>
      <c r="AB22" s="72"/>
      <c r="AC22" s="73" t="str">
        <f>TEXT((V23-V22+0.00000000000001),"[hh].mm.ss")</f>
        <v>00.00.00</v>
      </c>
    </row>
    <row r="23" spans="1:29" ht="15.75">
      <c r="A23" s="74"/>
      <c r="B23" s="75"/>
      <c r="C23" s="76"/>
      <c r="D23" s="191"/>
      <c r="E23" s="77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/>
      <c r="L23" s="78"/>
      <c r="M23" s="78"/>
      <c r="N23" s="78"/>
      <c r="O23" s="78"/>
      <c r="P23" s="78"/>
      <c r="Q23" s="78"/>
      <c r="R23" s="78"/>
      <c r="S23" s="78"/>
      <c r="T23" s="79">
        <f t="shared" si="0"/>
        <v>0</v>
      </c>
      <c r="U23" s="80"/>
      <c r="V23" s="81"/>
      <c r="W23" s="82" t="s">
        <v>21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0,00</v>
      </c>
    </row>
    <row r="24" spans="1:29" ht="15">
      <c r="A24" s="41">
        <v>5</v>
      </c>
      <c r="B24" s="42"/>
      <c r="C24" s="43"/>
      <c r="D24" s="179"/>
      <c r="E24" s="44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6">
        <f t="shared" si="0"/>
        <v>0</v>
      </c>
      <c r="U24" s="47"/>
      <c r="V24" s="48">
        <f>SUM(T24:T27)+IF(ISNUMBER(U24),U24,0)+IF(ISNUMBER(U26),U26,0)+IF(ISNUMBER(U27),U27,0)</f>
        <v>0</v>
      </c>
      <c r="W24" s="49">
        <f>COUNTIF($E24:$S24,0)+COUNTIF($E25:$S25,0)+COUNTIF($E26:$S26,0)+COUNTIF($E27:$S27,0)</f>
        <v>24</v>
      </c>
      <c r="X24" s="49">
        <f>COUNTIF($E24:$S24,1)+COUNTIF($E25:$S25,1)+COUNTIF($E26:$S26,1)+COUNTIF($E27:$S27,1)</f>
        <v>0</v>
      </c>
      <c r="Y24" s="49">
        <f>COUNTIF($E24:$S24,2)+COUNTIF($E25:$S25,2)+COUNTIF($E26:$S26,2)+COUNTIF($E27:$S27,2)</f>
        <v>0</v>
      </c>
      <c r="Z24" s="49">
        <f>COUNTIF($E24:$S24,3)+COUNTIF($E25:$S25,3)+COUNTIF($E26:$S26,3)+COUNTIF($E27:$S27,3)</f>
        <v>0</v>
      </c>
      <c r="AA24" s="49">
        <f>COUNTIF($E24:$S24,5)+COUNTIF($E25:$S25,5)+COUNTIF($E26:$S26,5)+COUNTIF($E27:$S27,5)</f>
        <v>0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">
      <c r="A25" s="52"/>
      <c r="B25" s="180"/>
      <c r="C25" s="180"/>
      <c r="D25" s="179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/>
      <c r="L25" s="54"/>
      <c r="M25" s="54"/>
      <c r="N25" s="54"/>
      <c r="O25" s="54"/>
      <c r="P25" s="54"/>
      <c r="Q25" s="54"/>
      <c r="R25" s="54"/>
      <c r="S25" s="54"/>
      <c r="T25" s="55">
        <f t="shared" si="0"/>
        <v>0</v>
      </c>
      <c r="U25" s="56"/>
      <c r="V25" s="57"/>
      <c r="W25" s="58"/>
      <c r="X25" s="58"/>
      <c r="Y25" s="58"/>
      <c r="Z25" s="58"/>
      <c r="AA25" s="58"/>
      <c r="AB25" s="59"/>
      <c r="AC25" s="60"/>
    </row>
    <row r="26" spans="1:29" ht="15.75">
      <c r="A26" s="61"/>
      <c r="B26" s="62"/>
      <c r="C26" s="63"/>
      <c r="D26" s="191"/>
      <c r="E26" s="64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/>
      <c r="L26" s="65"/>
      <c r="M26" s="65"/>
      <c r="N26" s="65"/>
      <c r="O26" s="65"/>
      <c r="P26" s="65"/>
      <c r="Q26" s="65"/>
      <c r="R26" s="65"/>
      <c r="S26" s="65"/>
      <c r="T26" s="66">
        <f t="shared" si="0"/>
        <v>0</v>
      </c>
      <c r="U26" s="67"/>
      <c r="V26" s="68"/>
      <c r="W26" s="69" t="s">
        <v>20</v>
      </c>
      <c r="X26" s="70"/>
      <c r="Y26" s="70"/>
      <c r="Z26" s="71"/>
      <c r="AA26" s="71"/>
      <c r="AB26" s="72"/>
      <c r="AC26" s="73" t="str">
        <f>TEXT((V27-V26+0.00000000000001),"[hh].mm.ss")</f>
        <v>00.00.00</v>
      </c>
    </row>
    <row r="27" spans="1:29" ht="15.75">
      <c r="A27" s="74"/>
      <c r="B27" s="75"/>
      <c r="C27" s="76"/>
      <c r="D27" s="191"/>
      <c r="E27" s="87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/>
      <c r="L27" s="88"/>
      <c r="M27" s="88"/>
      <c r="N27" s="88"/>
      <c r="O27" s="88"/>
      <c r="P27" s="88"/>
      <c r="Q27" s="88"/>
      <c r="R27" s="88"/>
      <c r="S27" s="88"/>
      <c r="T27" s="89">
        <f t="shared" si="0"/>
        <v>0</v>
      </c>
      <c r="U27" s="90"/>
      <c r="V27" s="91"/>
      <c r="W27" s="82" t="s">
        <v>21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0,00</v>
      </c>
    </row>
    <row r="28" spans="1:29" ht="15">
      <c r="A28" s="41">
        <v>6</v>
      </c>
      <c r="B28" s="42"/>
      <c r="C28" s="43"/>
      <c r="D28" s="179"/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6">
        <f t="shared" si="0"/>
        <v>0</v>
      </c>
      <c r="U28" s="47"/>
      <c r="V28" s="48">
        <f>SUM(T28:T31)+IF(ISNUMBER(U28),U28,0)+IF(ISNUMBER(U30),U30,0)+IF(ISNUMBER(U31),U31,0)</f>
        <v>0</v>
      </c>
      <c r="W28" s="49">
        <f>COUNTIF($E28:$S28,0)+COUNTIF($E29:$S29,0)+COUNTIF($E30:$S30,0)+COUNTIF($E31:$S31,0)</f>
        <v>24</v>
      </c>
      <c r="X28" s="49">
        <f>COUNTIF($E28:$S28,1)+COUNTIF($E29:$S29,1)+COUNTIF($E30:$S30,1)+COUNTIF($E31:$S31,1)</f>
        <v>0</v>
      </c>
      <c r="Y28" s="49">
        <f>COUNTIF($E28:$S28,2)+COUNTIF($E29:$S29,2)+COUNTIF($E30:$S30,2)+COUNTIF($E31:$S31,2)</f>
        <v>0</v>
      </c>
      <c r="Z28" s="49">
        <f>COUNTIF($E28:$S28,3)+COUNTIF($E29:$S29,3)+COUNTIF($E30:$S30,3)+COUNTIF($E31:$S31,3)</f>
        <v>0</v>
      </c>
      <c r="AA28" s="49">
        <f>COUNTIF($E28:$S28,5)+COUNTIF($E29:$S29,5)+COUNTIF($E30:$S30,5)+COUNTIF($E31:$S31,5)</f>
        <v>0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">
      <c r="A29" s="52"/>
      <c r="B29" s="180"/>
      <c r="C29" s="180"/>
      <c r="D29" s="179"/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5">
        <f t="shared" si="0"/>
        <v>0</v>
      </c>
      <c r="U29" s="56"/>
      <c r="V29" s="57"/>
      <c r="W29" s="58"/>
      <c r="X29" s="58"/>
      <c r="Y29" s="58"/>
      <c r="Z29" s="58"/>
      <c r="AA29" s="58"/>
      <c r="AB29" s="59"/>
      <c r="AC29" s="60"/>
    </row>
    <row r="30" spans="1:29" ht="15.75">
      <c r="A30" s="61"/>
      <c r="B30" s="62"/>
      <c r="C30" s="63"/>
      <c r="D30" s="191"/>
      <c r="E30" s="64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/>
      <c r="L30" s="65"/>
      <c r="M30" s="65"/>
      <c r="N30" s="65"/>
      <c r="O30" s="65"/>
      <c r="P30" s="65"/>
      <c r="Q30" s="65"/>
      <c r="R30" s="65"/>
      <c r="S30" s="65"/>
      <c r="T30" s="66">
        <f t="shared" si="0"/>
        <v>0</v>
      </c>
      <c r="U30" s="67"/>
      <c r="V30" s="68"/>
      <c r="W30" s="69" t="s">
        <v>20</v>
      </c>
      <c r="X30" s="70"/>
      <c r="Y30" s="70"/>
      <c r="Z30" s="71"/>
      <c r="AA30" s="71"/>
      <c r="AB30" s="72"/>
      <c r="AC30" s="73" t="str">
        <f>TEXT((V31-V30+0.00000000000001),"[hh].mm.ss")</f>
        <v>00.00.00</v>
      </c>
    </row>
    <row r="31" spans="1:29" ht="15.75">
      <c r="A31" s="74"/>
      <c r="B31" s="75"/>
      <c r="C31" s="76"/>
      <c r="D31" s="191"/>
      <c r="E31" s="77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/>
      <c r="L31" s="78"/>
      <c r="M31" s="78"/>
      <c r="N31" s="78"/>
      <c r="O31" s="78"/>
      <c r="P31" s="78"/>
      <c r="Q31" s="78"/>
      <c r="R31" s="78"/>
      <c r="S31" s="78"/>
      <c r="T31" s="79">
        <f t="shared" si="0"/>
        <v>0</v>
      </c>
      <c r="U31" s="80"/>
      <c r="V31" s="81"/>
      <c r="W31" s="82" t="s">
        <v>21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0,00</v>
      </c>
    </row>
    <row r="32" spans="1:29" ht="15">
      <c r="A32" s="41">
        <v>7</v>
      </c>
      <c r="B32" s="42"/>
      <c r="C32" s="43"/>
      <c r="D32" s="179"/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6">
        <f t="shared" si="0"/>
        <v>0</v>
      </c>
      <c r="U32" s="47"/>
      <c r="V32" s="48">
        <f>SUM(T32:T35)+IF(ISNUMBER(U32),U32,0)+IF(ISNUMBER(U34),U34,0)+IF(ISNUMBER(U35),U35,0)</f>
        <v>0</v>
      </c>
      <c r="W32" s="49">
        <f>COUNTIF($E32:$S32,0)+COUNTIF($E33:$S33,0)+COUNTIF($E34:$S34,0)+COUNTIF($E35:$S35,0)</f>
        <v>24</v>
      </c>
      <c r="X32" s="49">
        <f>COUNTIF($E32:$S32,1)+COUNTIF($E33:$S33,1)+COUNTIF($E34:$S34,1)+COUNTIF($E35:$S35,1)</f>
        <v>0</v>
      </c>
      <c r="Y32" s="49">
        <f>COUNTIF($E32:$S32,2)+COUNTIF($E33:$S33,2)+COUNTIF($E34:$S34,2)+COUNTIF($E35:$S35,2)</f>
        <v>0</v>
      </c>
      <c r="Z32" s="49">
        <f>COUNTIF($E32:$S32,3)+COUNTIF($E33:$S33,3)+COUNTIF($E34:$S34,3)+COUNTIF($E35:$S35,3)</f>
        <v>0</v>
      </c>
      <c r="AA32" s="49">
        <f>COUNTIF($E32:$S32,5)+COUNTIF($E33:$S33,5)+COUNTIF($E34:$S34,5)+COUNTIF($E35:$S35,5)</f>
        <v>0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">
      <c r="A33" s="52"/>
      <c r="B33" s="180"/>
      <c r="C33" s="180"/>
      <c r="D33" s="179"/>
      <c r="E33" s="53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/>
      <c r="L33" s="54"/>
      <c r="M33" s="54"/>
      <c r="N33" s="54"/>
      <c r="O33" s="54"/>
      <c r="P33" s="54"/>
      <c r="Q33" s="54"/>
      <c r="R33" s="54"/>
      <c r="S33" s="54"/>
      <c r="T33" s="55">
        <f t="shared" si="0"/>
        <v>0</v>
      </c>
      <c r="U33" s="56"/>
      <c r="V33" s="57"/>
      <c r="W33" s="58"/>
      <c r="X33" s="58"/>
      <c r="Y33" s="58"/>
      <c r="Z33" s="58"/>
      <c r="AA33" s="58"/>
      <c r="AB33" s="59"/>
      <c r="AC33" s="60"/>
    </row>
    <row r="34" spans="1:29" ht="15.75">
      <c r="A34" s="61"/>
      <c r="B34" s="62"/>
      <c r="C34" s="63"/>
      <c r="D34" s="191"/>
      <c r="E34" s="64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/>
      <c r="L34" s="65"/>
      <c r="M34" s="65"/>
      <c r="N34" s="65"/>
      <c r="O34" s="65"/>
      <c r="P34" s="65"/>
      <c r="Q34" s="65"/>
      <c r="R34" s="65"/>
      <c r="S34" s="65"/>
      <c r="T34" s="66">
        <f t="shared" si="0"/>
        <v>0</v>
      </c>
      <c r="U34" s="67"/>
      <c r="V34" s="68"/>
      <c r="W34" s="69" t="s">
        <v>20</v>
      </c>
      <c r="X34" s="70"/>
      <c r="Y34" s="70"/>
      <c r="Z34" s="71"/>
      <c r="AA34" s="71"/>
      <c r="AB34" s="72"/>
      <c r="AC34" s="73" t="str">
        <f>TEXT((V35-V34+0.00000000000001),"[hh].mm.ss")</f>
        <v>00.00.00</v>
      </c>
    </row>
    <row r="35" spans="1:29" ht="15.75">
      <c r="A35" s="74"/>
      <c r="B35" s="75"/>
      <c r="C35" s="76"/>
      <c r="D35" s="191"/>
      <c r="E35" s="77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9">
        <f t="shared" si="0"/>
        <v>0</v>
      </c>
      <c r="U35" s="80"/>
      <c r="V35" s="81"/>
      <c r="W35" s="82" t="s">
        <v>21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0,00</v>
      </c>
    </row>
    <row r="36" spans="1:29" ht="15">
      <c r="A36" s="41">
        <v>8</v>
      </c>
      <c r="B36" s="42"/>
      <c r="C36" s="43"/>
      <c r="D36" s="179"/>
      <c r="E36" s="44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6">
        <f t="shared" si="0"/>
        <v>0</v>
      </c>
      <c r="U36" s="47"/>
      <c r="V36" s="48">
        <f>SUM(T36:T39)+IF(ISNUMBER(U36),U36,0)+IF(ISNUMBER(U38),U38,0)+IF(ISNUMBER(U39),U39,0)</f>
        <v>0</v>
      </c>
      <c r="W36" s="49">
        <f>COUNTIF($E36:$S36,0)+COUNTIF($E37:$S37,0)+COUNTIF($E38:$S38,0)+COUNTIF($E39:$S39,0)</f>
        <v>24</v>
      </c>
      <c r="X36" s="49">
        <f>COUNTIF($E36:$S36,1)+COUNTIF($E37:$S37,1)+COUNTIF($E38:$S38,1)+COUNTIF($E39:$S39,1)</f>
        <v>0</v>
      </c>
      <c r="Y36" s="49">
        <f>COUNTIF($E36:$S36,2)+COUNTIF($E37:$S37,2)+COUNTIF($E38:$S38,2)+COUNTIF($E39:$S39,2)</f>
        <v>0</v>
      </c>
      <c r="Z36" s="49">
        <f>COUNTIF($E36:$S36,3)+COUNTIF($E37:$S37,3)+COUNTIF($E38:$S38,3)+COUNTIF($E39:$S39,3)</f>
        <v>0</v>
      </c>
      <c r="AA36" s="49">
        <f>COUNTIF($E36:$S36,5)+COUNTIF($E37:$S37,5)+COUNTIF($E38:$S38,5)+COUNTIF($E39:$S39,5)</f>
        <v>0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">
      <c r="A37" s="52"/>
      <c r="B37" s="180"/>
      <c r="C37" s="180"/>
      <c r="D37" s="179"/>
      <c r="E37" s="53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/>
      <c r="L37" s="54"/>
      <c r="M37" s="54"/>
      <c r="N37" s="54"/>
      <c r="O37" s="54"/>
      <c r="P37" s="54"/>
      <c r="Q37" s="54"/>
      <c r="R37" s="54"/>
      <c r="S37" s="54"/>
      <c r="T37" s="55">
        <f t="shared" si="0"/>
        <v>0</v>
      </c>
      <c r="U37" s="56"/>
      <c r="V37" s="57"/>
      <c r="W37" s="58"/>
      <c r="X37" s="58"/>
      <c r="Y37" s="58"/>
      <c r="Z37" s="58"/>
      <c r="AA37" s="58"/>
      <c r="AB37" s="59"/>
      <c r="AC37" s="60"/>
    </row>
    <row r="38" spans="1:29" ht="15.75">
      <c r="A38" s="61"/>
      <c r="B38" s="62"/>
      <c r="C38" s="63"/>
      <c r="D38" s="191"/>
      <c r="E38" s="64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/>
      <c r="L38" s="65"/>
      <c r="M38" s="65"/>
      <c r="N38" s="65"/>
      <c r="O38" s="65"/>
      <c r="P38" s="65"/>
      <c r="Q38" s="65"/>
      <c r="R38" s="65"/>
      <c r="S38" s="65"/>
      <c r="T38" s="66">
        <f t="shared" si="0"/>
        <v>0</v>
      </c>
      <c r="U38" s="67"/>
      <c r="V38" s="68"/>
      <c r="W38" s="69" t="s">
        <v>20</v>
      </c>
      <c r="X38" s="70"/>
      <c r="Y38" s="70"/>
      <c r="Z38" s="71"/>
      <c r="AA38" s="71"/>
      <c r="AB38" s="72"/>
      <c r="AC38" s="73" t="str">
        <f>TEXT((V39-V38+0.00000000000001),"[hh].mm.ss")</f>
        <v>00.00.00</v>
      </c>
    </row>
    <row r="39" spans="1:29" ht="15.75">
      <c r="A39" s="74"/>
      <c r="B39" s="75"/>
      <c r="C39" s="76"/>
      <c r="D39" s="191"/>
      <c r="E39" s="7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/>
      <c r="L39" s="78"/>
      <c r="M39" s="78"/>
      <c r="N39" s="78"/>
      <c r="O39" s="78"/>
      <c r="P39" s="78"/>
      <c r="Q39" s="78"/>
      <c r="R39" s="78"/>
      <c r="S39" s="78"/>
      <c r="T39" s="79">
        <f t="shared" si="0"/>
        <v>0</v>
      </c>
      <c r="U39" s="80"/>
      <c r="V39" s="81"/>
      <c r="W39" s="82" t="s">
        <v>21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0,00</v>
      </c>
    </row>
    <row r="40" spans="1:29" ht="15">
      <c r="A40" s="41">
        <v>9</v>
      </c>
      <c r="B40" s="42"/>
      <c r="C40" s="43"/>
      <c r="D40" s="179"/>
      <c r="E40" s="44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/>
      <c r="M40" s="45"/>
      <c r="N40" s="45"/>
      <c r="O40" s="45"/>
      <c r="P40" s="45"/>
      <c r="Q40" s="45"/>
      <c r="R40" s="45"/>
      <c r="S40" s="45"/>
      <c r="T40" s="46">
        <f t="shared" si="0"/>
        <v>0</v>
      </c>
      <c r="U40" s="47"/>
      <c r="V40" s="48">
        <f>SUM(T40:T43)+IF(ISNUMBER(U40),U40,0)+IF(ISNUMBER(U42),U42,0)+IF(ISNUMBER(U43),U43,0)</f>
        <v>0</v>
      </c>
      <c r="W40" s="49">
        <f>COUNTIF($E40:$S40,0)+COUNTIF($E41:$S41,0)+COUNTIF($E42:$S42,0)+COUNTIF($E43:$S43,0)</f>
        <v>24</v>
      </c>
      <c r="X40" s="49">
        <f>COUNTIF($E40:$S40,1)+COUNTIF($E41:$S41,1)+COUNTIF($E42:$S42,1)+COUNTIF($E43:$S43,1)</f>
        <v>0</v>
      </c>
      <c r="Y40" s="49">
        <f>COUNTIF($E40:$S40,2)+COUNTIF($E41:$S41,2)+COUNTIF($E42:$S42,2)+COUNTIF($E43:$S43,2)</f>
        <v>0</v>
      </c>
      <c r="Z40" s="49">
        <f>COUNTIF($E40:$S40,3)+COUNTIF($E41:$S41,3)+COUNTIF($E42:$S42,3)+COUNTIF($E43:$S43,3)</f>
        <v>0</v>
      </c>
      <c r="AA40" s="49">
        <f>COUNTIF($E40:$S40,5)+COUNTIF($E41:$S41,5)+COUNTIF($E42:$S42,5)+COUNTIF($E43:$S43,5)</f>
        <v>0</v>
      </c>
      <c r="AB40" s="50">
        <f>COUNTIF($E40:$S40,"5*")+COUNTIF($E41:$S41,"5*")+COUNTIF($E42:$S42,"5*")</f>
        <v>0</v>
      </c>
      <c r="AC40" s="51">
        <f>COUNTIF($E40:$S40,20)+COUNTIF($E41:$S41,20)+COUNTIF($E42:$S42,20)</f>
        <v>0</v>
      </c>
    </row>
    <row r="41" spans="1:29" ht="15">
      <c r="A41" s="52"/>
      <c r="B41" s="180"/>
      <c r="C41" s="180"/>
      <c r="D41" s="179"/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5">
        <f t="shared" si="0"/>
        <v>0</v>
      </c>
      <c r="U41" s="56"/>
      <c r="V41" s="57"/>
      <c r="W41" s="58"/>
      <c r="X41" s="58"/>
      <c r="Y41" s="58"/>
      <c r="Z41" s="58"/>
      <c r="AA41" s="58"/>
      <c r="AB41" s="59"/>
      <c r="AC41" s="60"/>
    </row>
    <row r="42" spans="1:29" ht="15.75">
      <c r="A42" s="61"/>
      <c r="B42" s="62"/>
      <c r="C42" s="63"/>
      <c r="D42" s="191"/>
      <c r="E42" s="64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6">
        <f t="shared" si="0"/>
        <v>0</v>
      </c>
      <c r="U42" s="67"/>
      <c r="V42" s="68"/>
      <c r="W42" s="69" t="s">
        <v>20</v>
      </c>
      <c r="X42" s="70"/>
      <c r="Y42" s="70"/>
      <c r="Z42" s="71"/>
      <c r="AA42" s="71"/>
      <c r="AB42" s="72"/>
      <c r="AC42" s="73" t="str">
        <f>TEXT((V43-V42+0.00000000000001),"[hh].mm.ss")</f>
        <v>00.00.00</v>
      </c>
    </row>
    <row r="43" spans="1:29" ht="15.75">
      <c r="A43" s="74"/>
      <c r="B43" s="75"/>
      <c r="C43" s="76"/>
      <c r="D43" s="191"/>
      <c r="E43" s="77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/>
      <c r="L43" s="78"/>
      <c r="M43" s="78"/>
      <c r="N43" s="78"/>
      <c r="O43" s="78"/>
      <c r="P43" s="78"/>
      <c r="Q43" s="78"/>
      <c r="R43" s="78"/>
      <c r="S43" s="78"/>
      <c r="T43" s="79">
        <f t="shared" si="0"/>
        <v>0</v>
      </c>
      <c r="U43" s="80"/>
      <c r="V43" s="81"/>
      <c r="W43" s="82" t="s">
        <v>21</v>
      </c>
      <c r="X43" s="83"/>
      <c r="Y43" s="83"/>
      <c r="Z43" s="84"/>
      <c r="AA43" s="83"/>
      <c r="AB43" s="85"/>
      <c r="AC43" s="86" t="str">
        <f>TEXT(IF($E41="","",(IF($E42="",T41/(15-(COUNTIF($E41:$S41,""))),(IF($E43="",(T41+T42)/(30-(COUNTIF($E41:$S41,"")+COUNTIF($E42:$S42,""))),(T41+T42+T43)/(45-(COUNTIF($E41:$S41,"")+COUNTIF($E42:$S42,"")+COUNTIF($E43:$S43,"")))))))),"0,00")</f>
        <v>0,00</v>
      </c>
    </row>
    <row r="44" spans="1:29" ht="15">
      <c r="A44" s="41">
        <v>10</v>
      </c>
      <c r="B44" s="42"/>
      <c r="C44" s="43"/>
      <c r="D44" s="179"/>
      <c r="E44" s="44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/>
      <c r="L44" s="45"/>
      <c r="M44" s="45"/>
      <c r="N44" s="45"/>
      <c r="O44" s="45"/>
      <c r="P44" s="45"/>
      <c r="Q44" s="45"/>
      <c r="R44" s="45"/>
      <c r="S44" s="45"/>
      <c r="T44" s="46">
        <f t="shared" si="0"/>
        <v>0</v>
      </c>
      <c r="U44" s="47"/>
      <c r="V44" s="48">
        <f>SUM(T44:T47)+IF(ISNUMBER(U44),U44,0)+IF(ISNUMBER(U46),U46,0)+IF(ISNUMBER(U47),U47,0)</f>
        <v>0</v>
      </c>
      <c r="W44" s="49">
        <f>COUNTIF($E44:$S44,0)+COUNTIF($E45:$S45,0)+COUNTIF($E46:$S46,0)+COUNTIF($E47:$S47,0)</f>
        <v>24</v>
      </c>
      <c r="X44" s="49">
        <f>COUNTIF($E44:$S44,1)+COUNTIF($E45:$S45,1)+COUNTIF($E46:$S46,1)+COUNTIF($E47:$S47,1)</f>
        <v>0</v>
      </c>
      <c r="Y44" s="49">
        <f>COUNTIF($E44:$S44,2)+COUNTIF($E45:$S45,2)+COUNTIF($E46:$S46,2)+COUNTIF($E47:$S47,2)</f>
        <v>0</v>
      </c>
      <c r="Z44" s="49">
        <f>COUNTIF($E44:$S44,3)+COUNTIF($E45:$S45,3)+COUNTIF($E46:$S46,3)+COUNTIF($E47:$S47,3)</f>
        <v>0</v>
      </c>
      <c r="AA44" s="49">
        <f>COUNTIF($E44:$S44,5)+COUNTIF($E45:$S45,5)+COUNTIF($E46:$S46,5)+COUNTIF($E47:$S47,5)</f>
        <v>0</v>
      </c>
      <c r="AB44" s="50">
        <f>COUNTIF($E44:$S44,"5*")+COUNTIF($E45:$S45,"5*")+COUNTIF($E46:$S46,"5*")</f>
        <v>0</v>
      </c>
      <c r="AC44" s="51">
        <f>COUNTIF($E44:$S44,20)+COUNTIF($E45:$S45,20)+COUNTIF($E46:$S46,20)</f>
        <v>0</v>
      </c>
    </row>
    <row r="45" spans="1:29" ht="15">
      <c r="A45" s="52"/>
      <c r="B45" s="180"/>
      <c r="C45" s="180"/>
      <c r="D45" s="179"/>
      <c r="E45" s="53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5">
        <f t="shared" si="0"/>
        <v>0</v>
      </c>
      <c r="U45" s="56"/>
      <c r="V45" s="57"/>
      <c r="W45" s="58"/>
      <c r="X45" s="58"/>
      <c r="Y45" s="58"/>
      <c r="Z45" s="58"/>
      <c r="AA45" s="58"/>
      <c r="AB45" s="59"/>
      <c r="AC45" s="60"/>
    </row>
    <row r="46" spans="1:29" ht="15.75">
      <c r="A46" s="61"/>
      <c r="B46" s="62"/>
      <c r="C46" s="63"/>
      <c r="D46" s="202"/>
      <c r="E46" s="6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/>
      <c r="L46" s="65"/>
      <c r="M46" s="65"/>
      <c r="N46" s="65"/>
      <c r="O46" s="65"/>
      <c r="P46" s="65"/>
      <c r="Q46" s="65"/>
      <c r="R46" s="65"/>
      <c r="S46" s="65"/>
      <c r="T46" s="66">
        <f t="shared" si="0"/>
        <v>0</v>
      </c>
      <c r="U46" s="67"/>
      <c r="V46" s="68"/>
      <c r="W46" s="69" t="s">
        <v>20</v>
      </c>
      <c r="X46" s="70"/>
      <c r="Y46" s="70"/>
      <c r="Z46" s="71"/>
      <c r="AA46" s="71"/>
      <c r="AB46" s="72"/>
      <c r="AC46" s="73" t="str">
        <f>TEXT((V47-V46+0.00000000000001),"[hh].mm.ss")</f>
        <v>00.00.00</v>
      </c>
    </row>
    <row r="47" spans="1:29" ht="15.75">
      <c r="A47" s="74"/>
      <c r="B47" s="75"/>
      <c r="C47" s="76"/>
      <c r="D47" s="202"/>
      <c r="E47" s="87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/>
      <c r="L47" s="88"/>
      <c r="M47" s="88"/>
      <c r="N47" s="88"/>
      <c r="O47" s="88"/>
      <c r="P47" s="88"/>
      <c r="Q47" s="88"/>
      <c r="R47" s="88"/>
      <c r="S47" s="88"/>
      <c r="T47" s="89">
        <f t="shared" si="0"/>
        <v>0</v>
      </c>
      <c r="U47" s="90"/>
      <c r="V47" s="91"/>
      <c r="W47" s="82" t="s">
        <v>21</v>
      </c>
      <c r="X47" s="83"/>
      <c r="Y47" s="83"/>
      <c r="Z47" s="84"/>
      <c r="AA47" s="83"/>
      <c r="AB47" s="85"/>
      <c r="AC47" s="86" t="str">
        <f>TEXT(IF($E45="","",(IF($E46="",T45/(15-(COUNTIF($E45:$S45,""))),(IF($E47="",(T45+T46)/(30-(COUNTIF($E45:$S45,"")+COUNTIF($E46:$S46,""))),(T45+T46+T47)/(45-(COUNTIF($E45:$S45,"")+COUNTIF($E46:$S46,"")+COUNTIF($E47:$S47,"")))))))),"0,00")</f>
        <v>0,00</v>
      </c>
    </row>
  </sheetData>
  <sheetProtection selectLockedCells="1" selectUnlockedCells="1"/>
  <mergeCells count="36">
    <mergeCell ref="A1:C1"/>
    <mergeCell ref="D1:S1"/>
    <mergeCell ref="A2:C2"/>
    <mergeCell ref="D2:S2"/>
    <mergeCell ref="D10:D11"/>
    <mergeCell ref="D12:D13"/>
    <mergeCell ref="B13:C13"/>
    <mergeCell ref="D14:D15"/>
    <mergeCell ref="A3:AB3"/>
    <mergeCell ref="W6:AC6"/>
    <mergeCell ref="D8:D9"/>
    <mergeCell ref="B9:C9"/>
    <mergeCell ref="D22:D23"/>
    <mergeCell ref="D24:D25"/>
    <mergeCell ref="B25:C25"/>
    <mergeCell ref="D26:D27"/>
    <mergeCell ref="D16:D17"/>
    <mergeCell ref="B17:C17"/>
    <mergeCell ref="D18:D19"/>
    <mergeCell ref="D20:D21"/>
    <mergeCell ref="B21:C21"/>
    <mergeCell ref="D34:D35"/>
    <mergeCell ref="D36:D37"/>
    <mergeCell ref="B37:C37"/>
    <mergeCell ref="D38:D39"/>
    <mergeCell ref="D28:D29"/>
    <mergeCell ref="B29:C29"/>
    <mergeCell ref="D30:D31"/>
    <mergeCell ref="D32:D33"/>
    <mergeCell ref="B33:C33"/>
    <mergeCell ref="D46:D47"/>
    <mergeCell ref="D40:D41"/>
    <mergeCell ref="B41:C41"/>
    <mergeCell ref="D42:D43"/>
    <mergeCell ref="D44:D45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</dc:creator>
  <cp:keywords/>
  <dc:description/>
  <cp:lastModifiedBy>smf</cp:lastModifiedBy>
  <cp:lastPrinted>2014-05-04T13:11:13Z</cp:lastPrinted>
  <dcterms:created xsi:type="dcterms:W3CDTF">2012-04-28T10:31:56Z</dcterms:created>
  <dcterms:modified xsi:type="dcterms:W3CDTF">2014-05-05T07:32:27Z</dcterms:modified>
  <cp:category/>
  <cp:version/>
  <cp:contentType/>
  <cp:contentStatus/>
</cp:coreProperties>
</file>